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 defaultThemeVersion="124226"/>
  <xr:revisionPtr revIDLastSave="0" documentId="13_ncr:1_{7710057D-D65E-434C-B559-806F59E0A65F}" xr6:coauthVersionLast="47" xr6:coauthVersionMax="47" xr10:uidLastSave="{00000000-0000-0000-0000-000000000000}"/>
  <bookViews>
    <workbookView xWindow="-38520" yWindow="-120" windowWidth="38640" windowHeight="15720" xr2:uid="{00000000-000D-0000-FFFF-FFFF00000000}"/>
  </bookViews>
  <sheets>
    <sheet name="ISPLATNE_LISTE" sheetId="7" r:id="rId1"/>
    <sheet name="Pregled" sheetId="1" r:id="rId2"/>
    <sheet name="I.Kvartal" sheetId="2" r:id="rId3"/>
    <sheet name="II.Kvartal" sheetId="12" r:id="rId4"/>
    <sheet name="III.Kvartal" sheetId="13" r:id="rId5"/>
    <sheet name="IV.Kvartal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2" i="7"/>
  <c r="J3" i="1" l="1"/>
  <c r="K3" i="1"/>
  <c r="L3" i="1"/>
  <c r="M3" i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0" i="1"/>
  <c r="K60" i="1"/>
  <c r="L60" i="1"/>
  <c r="M60" i="1"/>
  <c r="J61" i="1"/>
  <c r="K61" i="1"/>
  <c r="L61" i="1"/>
  <c r="M61" i="1"/>
  <c r="J62" i="1"/>
  <c r="K62" i="1"/>
  <c r="L62" i="1"/>
  <c r="M62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K98" i="1"/>
  <c r="L98" i="1"/>
  <c r="M98" i="1"/>
  <c r="J99" i="1"/>
  <c r="K99" i="1"/>
  <c r="L99" i="1"/>
  <c r="M99" i="1"/>
  <c r="J100" i="1"/>
  <c r="K100" i="1"/>
  <c r="L100" i="1"/>
  <c r="M100" i="1"/>
  <c r="J101" i="1"/>
  <c r="K101" i="1"/>
  <c r="L101" i="1"/>
  <c r="M101" i="1"/>
  <c r="J102" i="1"/>
  <c r="K102" i="1"/>
  <c r="L102" i="1"/>
  <c r="M102" i="1"/>
  <c r="J103" i="1"/>
  <c r="K103" i="1"/>
  <c r="L103" i="1"/>
  <c r="M103" i="1"/>
  <c r="J104" i="1"/>
  <c r="K104" i="1"/>
  <c r="L104" i="1"/>
  <c r="M104" i="1"/>
  <c r="J105" i="1"/>
  <c r="K105" i="1"/>
  <c r="L105" i="1"/>
  <c r="M105" i="1"/>
  <c r="J106" i="1"/>
  <c r="K106" i="1"/>
  <c r="L106" i="1"/>
  <c r="M106" i="1"/>
  <c r="J107" i="1"/>
  <c r="K107" i="1"/>
  <c r="L107" i="1"/>
  <c r="M107" i="1"/>
  <c r="J108" i="1"/>
  <c r="K108" i="1"/>
  <c r="L108" i="1"/>
  <c r="M108" i="1"/>
  <c r="J109" i="1"/>
  <c r="K109" i="1"/>
  <c r="L109" i="1"/>
  <c r="M109" i="1"/>
  <c r="J110" i="1"/>
  <c r="K110" i="1"/>
  <c r="L110" i="1"/>
  <c r="M110" i="1"/>
  <c r="J111" i="1"/>
  <c r="K111" i="1"/>
  <c r="L111" i="1"/>
  <c r="M111" i="1"/>
  <c r="J112" i="1"/>
  <c r="K112" i="1"/>
  <c r="L112" i="1"/>
  <c r="M112" i="1"/>
  <c r="J113" i="1"/>
  <c r="K113" i="1"/>
  <c r="L113" i="1"/>
  <c r="M113" i="1"/>
  <c r="J114" i="1"/>
  <c r="K114" i="1"/>
  <c r="L114" i="1"/>
  <c r="M114" i="1"/>
  <c r="J115" i="1"/>
  <c r="K115" i="1"/>
  <c r="L115" i="1"/>
  <c r="M115" i="1"/>
  <c r="J116" i="1"/>
  <c r="K116" i="1"/>
  <c r="L116" i="1"/>
  <c r="M116" i="1"/>
  <c r="J117" i="1"/>
  <c r="K117" i="1"/>
  <c r="L117" i="1"/>
  <c r="M117" i="1"/>
  <c r="J118" i="1"/>
  <c r="K118" i="1"/>
  <c r="L118" i="1"/>
  <c r="M118" i="1"/>
  <c r="J119" i="1"/>
  <c r="K119" i="1"/>
  <c r="L119" i="1"/>
  <c r="M119" i="1"/>
  <c r="J120" i="1"/>
  <c r="K120" i="1"/>
  <c r="L120" i="1"/>
  <c r="M120" i="1"/>
  <c r="J121" i="1"/>
  <c r="K121" i="1"/>
  <c r="L121" i="1"/>
  <c r="M121" i="1"/>
  <c r="J122" i="1"/>
  <c r="K122" i="1"/>
  <c r="L122" i="1"/>
  <c r="M122" i="1"/>
  <c r="J123" i="1"/>
  <c r="K123" i="1"/>
  <c r="L123" i="1"/>
  <c r="M123" i="1"/>
  <c r="J124" i="1"/>
  <c r="K124" i="1"/>
  <c r="L124" i="1"/>
  <c r="M124" i="1"/>
  <c r="J125" i="1"/>
  <c r="K125" i="1"/>
  <c r="L125" i="1"/>
  <c r="M125" i="1"/>
  <c r="J126" i="1"/>
  <c r="K126" i="1"/>
  <c r="L126" i="1"/>
  <c r="M126" i="1"/>
  <c r="J127" i="1"/>
  <c r="K127" i="1"/>
  <c r="L127" i="1"/>
  <c r="M127" i="1"/>
  <c r="J128" i="1"/>
  <c r="K128" i="1"/>
  <c r="L128" i="1"/>
  <c r="M128" i="1"/>
  <c r="J129" i="1"/>
  <c r="K129" i="1"/>
  <c r="L129" i="1"/>
  <c r="M129" i="1"/>
  <c r="J130" i="1"/>
  <c r="K130" i="1"/>
  <c r="L130" i="1"/>
  <c r="M130" i="1"/>
  <c r="J131" i="1"/>
  <c r="K131" i="1"/>
  <c r="L131" i="1"/>
  <c r="M131" i="1"/>
  <c r="J132" i="1"/>
  <c r="K132" i="1"/>
  <c r="L132" i="1"/>
  <c r="M132" i="1"/>
  <c r="J133" i="1"/>
  <c r="K133" i="1"/>
  <c r="L133" i="1"/>
  <c r="M133" i="1"/>
  <c r="J134" i="1"/>
  <c r="K134" i="1"/>
  <c r="L134" i="1"/>
  <c r="M134" i="1"/>
  <c r="J135" i="1"/>
  <c r="K135" i="1"/>
  <c r="L135" i="1"/>
  <c r="M135" i="1"/>
  <c r="J136" i="1"/>
  <c r="K136" i="1"/>
  <c r="L136" i="1"/>
  <c r="M136" i="1"/>
  <c r="J137" i="1"/>
  <c r="K137" i="1"/>
  <c r="L137" i="1"/>
  <c r="M137" i="1"/>
  <c r="J138" i="1"/>
  <c r="K138" i="1"/>
  <c r="L138" i="1"/>
  <c r="M138" i="1"/>
  <c r="J139" i="1"/>
  <c r="K139" i="1"/>
  <c r="L139" i="1"/>
  <c r="M139" i="1"/>
  <c r="J140" i="1"/>
  <c r="K140" i="1"/>
  <c r="L140" i="1"/>
  <c r="M140" i="1"/>
  <c r="J141" i="1"/>
  <c r="K141" i="1"/>
  <c r="L141" i="1"/>
  <c r="M141" i="1"/>
  <c r="J142" i="1"/>
  <c r="K142" i="1"/>
  <c r="L142" i="1"/>
  <c r="M142" i="1"/>
  <c r="J143" i="1"/>
  <c r="K143" i="1"/>
  <c r="L143" i="1"/>
  <c r="N143" i="1" s="1"/>
  <c r="M143" i="1"/>
  <c r="J144" i="1"/>
  <c r="K144" i="1"/>
  <c r="L144" i="1"/>
  <c r="M144" i="1"/>
  <c r="J145" i="1"/>
  <c r="K145" i="1"/>
  <c r="L145" i="1"/>
  <c r="M145" i="1"/>
  <c r="B139" i="14"/>
  <c r="C139" i="14"/>
  <c r="D139" i="14"/>
  <c r="E139" i="14"/>
  <c r="F139" i="14"/>
  <c r="G139" i="14"/>
  <c r="I139" i="14" s="1"/>
  <c r="B140" i="14"/>
  <c r="C140" i="14"/>
  <c r="D140" i="14"/>
  <c r="E140" i="14"/>
  <c r="F140" i="14"/>
  <c r="G140" i="14"/>
  <c r="I140" i="14" s="1"/>
  <c r="B141" i="14"/>
  <c r="C141" i="14"/>
  <c r="D141" i="14"/>
  <c r="E141" i="14"/>
  <c r="F141" i="14"/>
  <c r="G141" i="14"/>
  <c r="I141" i="14" s="1"/>
  <c r="B142" i="14"/>
  <c r="C142" i="14"/>
  <c r="D142" i="14"/>
  <c r="E142" i="14"/>
  <c r="F142" i="14"/>
  <c r="G142" i="14"/>
  <c r="I142" i="14" s="1"/>
  <c r="B143" i="14"/>
  <c r="C143" i="14"/>
  <c r="D143" i="14"/>
  <c r="E143" i="14"/>
  <c r="F143" i="14"/>
  <c r="G143" i="14"/>
  <c r="I143" i="14" s="1"/>
  <c r="B144" i="14"/>
  <c r="C144" i="14"/>
  <c r="D144" i="14"/>
  <c r="E144" i="14"/>
  <c r="F144" i="14"/>
  <c r="G144" i="14"/>
  <c r="J144" i="14" s="1"/>
  <c r="B145" i="14"/>
  <c r="C145" i="14"/>
  <c r="D145" i="14"/>
  <c r="E145" i="14"/>
  <c r="F145" i="14"/>
  <c r="G145" i="14"/>
  <c r="I145" i="14" s="1"/>
  <c r="B141" i="13"/>
  <c r="C141" i="13"/>
  <c r="D141" i="13"/>
  <c r="E141" i="13"/>
  <c r="F141" i="13"/>
  <c r="G141" i="13"/>
  <c r="I141" i="13" s="1"/>
  <c r="B142" i="13"/>
  <c r="C142" i="13"/>
  <c r="D142" i="13"/>
  <c r="E142" i="13"/>
  <c r="F142" i="13"/>
  <c r="G142" i="13"/>
  <c r="I142" i="13" s="1"/>
  <c r="B143" i="13"/>
  <c r="C143" i="13"/>
  <c r="D143" i="13"/>
  <c r="E143" i="13"/>
  <c r="F143" i="13"/>
  <c r="G143" i="13"/>
  <c r="J143" i="13" s="1"/>
  <c r="B144" i="13"/>
  <c r="C144" i="13"/>
  <c r="D144" i="13"/>
  <c r="E144" i="13"/>
  <c r="F144" i="13"/>
  <c r="G144" i="13"/>
  <c r="J144" i="13" s="1"/>
  <c r="B145" i="13"/>
  <c r="C145" i="13"/>
  <c r="D145" i="13"/>
  <c r="E145" i="13"/>
  <c r="F145" i="13"/>
  <c r="G145" i="13"/>
  <c r="I145" i="13" s="1"/>
  <c r="B138" i="12"/>
  <c r="C138" i="12"/>
  <c r="D138" i="12"/>
  <c r="E138" i="12"/>
  <c r="F138" i="12"/>
  <c r="G138" i="12"/>
  <c r="I138" i="12" s="1"/>
  <c r="B139" i="12"/>
  <c r="C139" i="12"/>
  <c r="D139" i="12"/>
  <c r="E139" i="12"/>
  <c r="F139" i="12"/>
  <c r="G139" i="12"/>
  <c r="J139" i="12" s="1"/>
  <c r="B140" i="12"/>
  <c r="C140" i="12"/>
  <c r="D140" i="12"/>
  <c r="E140" i="12"/>
  <c r="F140" i="12"/>
  <c r="G140" i="12"/>
  <c r="I140" i="12" s="1"/>
  <c r="B141" i="12"/>
  <c r="C141" i="12"/>
  <c r="D141" i="12"/>
  <c r="E141" i="12"/>
  <c r="F141" i="12"/>
  <c r="G141" i="12"/>
  <c r="J141" i="12" s="1"/>
  <c r="B142" i="12"/>
  <c r="C142" i="12"/>
  <c r="D142" i="12"/>
  <c r="E142" i="12"/>
  <c r="F142" i="12"/>
  <c r="G142" i="12"/>
  <c r="J142" i="12" s="1"/>
  <c r="B143" i="12"/>
  <c r="C143" i="12"/>
  <c r="D143" i="12"/>
  <c r="E143" i="12"/>
  <c r="F143" i="12"/>
  <c r="G143" i="12"/>
  <c r="J143" i="12" s="1"/>
  <c r="B144" i="12"/>
  <c r="C144" i="12"/>
  <c r="D144" i="12"/>
  <c r="E144" i="12"/>
  <c r="F144" i="12"/>
  <c r="G144" i="12"/>
  <c r="I144" i="12" s="1"/>
  <c r="B145" i="12"/>
  <c r="C145" i="12"/>
  <c r="D145" i="12"/>
  <c r="E145" i="12"/>
  <c r="F145" i="12"/>
  <c r="G145" i="12"/>
  <c r="J145" i="12" s="1"/>
  <c r="B140" i="2"/>
  <c r="C140" i="2"/>
  <c r="D140" i="2"/>
  <c r="E140" i="2"/>
  <c r="F140" i="2"/>
  <c r="G140" i="2"/>
  <c r="I140" i="2" s="1"/>
  <c r="B141" i="2"/>
  <c r="C141" i="2"/>
  <c r="D141" i="2"/>
  <c r="E141" i="2"/>
  <c r="F141" i="2"/>
  <c r="G141" i="2"/>
  <c r="I141" i="2" s="1"/>
  <c r="B142" i="2"/>
  <c r="C142" i="2"/>
  <c r="D142" i="2"/>
  <c r="E142" i="2"/>
  <c r="F142" i="2"/>
  <c r="G142" i="2"/>
  <c r="I142" i="2" s="1"/>
  <c r="B143" i="2"/>
  <c r="C143" i="2"/>
  <c r="D143" i="2"/>
  <c r="E143" i="2"/>
  <c r="F143" i="2"/>
  <c r="G143" i="2"/>
  <c r="I143" i="2" s="1"/>
  <c r="B144" i="2"/>
  <c r="C144" i="2"/>
  <c r="D144" i="2"/>
  <c r="E144" i="2"/>
  <c r="F144" i="2"/>
  <c r="G144" i="2"/>
  <c r="J144" i="2" s="1"/>
  <c r="B145" i="2"/>
  <c r="C145" i="2"/>
  <c r="D145" i="2"/>
  <c r="E145" i="2"/>
  <c r="F145" i="2"/>
  <c r="G145" i="2"/>
  <c r="I145" i="2" s="1"/>
  <c r="C141" i="1"/>
  <c r="D141" i="1"/>
  <c r="E141" i="1"/>
  <c r="F141" i="1"/>
  <c r="C142" i="1"/>
  <c r="D142" i="1"/>
  <c r="E142" i="1"/>
  <c r="F142" i="1"/>
  <c r="C143" i="1"/>
  <c r="D143" i="1"/>
  <c r="E143" i="1"/>
  <c r="F143" i="1"/>
  <c r="C144" i="1"/>
  <c r="D144" i="1"/>
  <c r="E144" i="1"/>
  <c r="F144" i="1"/>
  <c r="H144" i="1"/>
  <c r="C145" i="1"/>
  <c r="D145" i="1"/>
  <c r="E145" i="1"/>
  <c r="F145" i="1"/>
  <c r="H145" i="1"/>
  <c r="B142" i="1"/>
  <c r="B143" i="1"/>
  <c r="B144" i="1"/>
  <c r="B145" i="1"/>
  <c r="G145" i="1"/>
  <c r="G144" i="1"/>
  <c r="G143" i="1"/>
  <c r="G142" i="1"/>
  <c r="G141" i="1"/>
  <c r="I144" i="1" l="1"/>
  <c r="I145" i="12"/>
  <c r="I139" i="12"/>
  <c r="I145" i="1"/>
  <c r="J145" i="14"/>
  <c r="I142" i="12"/>
  <c r="I143" i="13"/>
  <c r="J143" i="14"/>
  <c r="I144" i="2"/>
  <c r="J143" i="2"/>
  <c r="J141" i="14"/>
  <c r="J142" i="2"/>
  <c r="I141" i="12"/>
  <c r="J141" i="2"/>
  <c r="J140" i="2"/>
  <c r="I143" i="12"/>
  <c r="I144" i="13"/>
  <c r="J144" i="12"/>
  <c r="J145" i="13"/>
  <c r="I144" i="14"/>
  <c r="J142" i="14"/>
  <c r="J140" i="12"/>
  <c r="J138" i="12"/>
  <c r="J142" i="13"/>
  <c r="J141" i="13"/>
  <c r="J145" i="2"/>
  <c r="J139" i="14"/>
  <c r="J140" i="14"/>
  <c r="N144" i="1"/>
  <c r="N142" i="1"/>
  <c r="N141" i="1"/>
  <c r="F151" i="1" l="1"/>
  <c r="F152" i="1"/>
  <c r="F153" i="1"/>
  <c r="F154" i="1"/>
  <c r="F155" i="1"/>
  <c r="F156" i="1"/>
  <c r="F15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2" i="1"/>
  <c r="H143" i="1" l="1"/>
  <c r="I143" i="1" s="1"/>
  <c r="H142" i="1"/>
  <c r="I142" i="1" s="1"/>
  <c r="H141" i="1"/>
  <c r="I141" i="1" s="1"/>
  <c r="P143" i="1" l="1"/>
  <c r="O143" i="1"/>
  <c r="L151" i="1" l="1"/>
  <c r="M151" i="1"/>
  <c r="L152" i="1"/>
  <c r="M152" i="1"/>
  <c r="L153" i="1"/>
  <c r="M153" i="1"/>
  <c r="L154" i="1"/>
  <c r="M154" i="1"/>
  <c r="L155" i="1"/>
  <c r="M155" i="1"/>
  <c r="L156" i="1"/>
  <c r="M156" i="1"/>
  <c r="M150" i="1"/>
  <c r="L150" i="1"/>
  <c r="M2" i="1"/>
  <c r="L2" i="1"/>
  <c r="K151" i="1"/>
  <c r="K152" i="1"/>
  <c r="K153" i="1"/>
  <c r="K154" i="1"/>
  <c r="K155" i="1"/>
  <c r="K156" i="1"/>
  <c r="K150" i="1"/>
  <c r="K2" i="1"/>
  <c r="G151" i="14"/>
  <c r="J151" i="14" s="1"/>
  <c r="G152" i="14"/>
  <c r="J152" i="14" s="1"/>
  <c r="G153" i="14"/>
  <c r="J153" i="14" s="1"/>
  <c r="G154" i="14"/>
  <c r="J154" i="14" s="1"/>
  <c r="G155" i="14"/>
  <c r="J155" i="14" s="1"/>
  <c r="G156" i="14"/>
  <c r="J156" i="14" s="1"/>
  <c r="G150" i="14"/>
  <c r="J150" i="14" s="1"/>
  <c r="G138" i="14"/>
  <c r="J138" i="14" s="1"/>
  <c r="G137" i="14"/>
  <c r="J137" i="14" s="1"/>
  <c r="G136" i="14"/>
  <c r="I136" i="14" s="1"/>
  <c r="G135" i="14"/>
  <c r="J135" i="14" s="1"/>
  <c r="G134" i="14"/>
  <c r="I134" i="14" s="1"/>
  <c r="G133" i="14"/>
  <c r="J133" i="14" s="1"/>
  <c r="G132" i="14"/>
  <c r="J132" i="14" s="1"/>
  <c r="G131" i="14"/>
  <c r="J131" i="14" s="1"/>
  <c r="G130" i="14"/>
  <c r="J130" i="14" s="1"/>
  <c r="G129" i="14"/>
  <c r="J129" i="14" s="1"/>
  <c r="G128" i="14"/>
  <c r="I128" i="14" s="1"/>
  <c r="G127" i="14"/>
  <c r="J127" i="14" s="1"/>
  <c r="G126" i="14"/>
  <c r="I126" i="14" s="1"/>
  <c r="G125" i="14"/>
  <c r="J125" i="14" s="1"/>
  <c r="G124" i="14"/>
  <c r="J124" i="14" s="1"/>
  <c r="G123" i="14"/>
  <c r="J123" i="14" s="1"/>
  <c r="G122" i="14"/>
  <c r="J122" i="14" s="1"/>
  <c r="G121" i="14"/>
  <c r="I121" i="14" s="1"/>
  <c r="G120" i="14"/>
  <c r="I120" i="14" s="1"/>
  <c r="G119" i="14"/>
  <c r="I119" i="14" s="1"/>
  <c r="G118" i="14"/>
  <c r="I118" i="14" s="1"/>
  <c r="G117" i="14"/>
  <c r="J117" i="14" s="1"/>
  <c r="G116" i="14"/>
  <c r="J116" i="14" s="1"/>
  <c r="G115" i="14"/>
  <c r="J115" i="14" s="1"/>
  <c r="G114" i="14"/>
  <c r="J114" i="14" s="1"/>
  <c r="G113" i="14"/>
  <c r="J113" i="14" s="1"/>
  <c r="G112" i="14"/>
  <c r="I112" i="14" s="1"/>
  <c r="G111" i="14"/>
  <c r="J111" i="14" s="1"/>
  <c r="G110" i="14"/>
  <c r="I110" i="14" s="1"/>
  <c r="G109" i="14"/>
  <c r="J109" i="14" s="1"/>
  <c r="G108" i="14"/>
  <c r="J108" i="14" s="1"/>
  <c r="G107" i="14"/>
  <c r="J107" i="14" s="1"/>
  <c r="G106" i="14"/>
  <c r="I106" i="14" s="1"/>
  <c r="G105" i="14"/>
  <c r="J105" i="14" s="1"/>
  <c r="G104" i="14"/>
  <c r="I104" i="14" s="1"/>
  <c r="G103" i="14"/>
  <c r="J103" i="14" s="1"/>
  <c r="G102" i="14"/>
  <c r="I102" i="14" s="1"/>
  <c r="G101" i="14"/>
  <c r="J101" i="14" s="1"/>
  <c r="G100" i="14"/>
  <c r="J100" i="14" s="1"/>
  <c r="G99" i="14"/>
  <c r="J99" i="14" s="1"/>
  <c r="G98" i="14"/>
  <c r="I98" i="14" s="1"/>
  <c r="G97" i="14"/>
  <c r="J97" i="14" s="1"/>
  <c r="G96" i="14"/>
  <c r="I96" i="14" s="1"/>
  <c r="G95" i="14"/>
  <c r="J95" i="14" s="1"/>
  <c r="G94" i="14"/>
  <c r="I94" i="14" s="1"/>
  <c r="G93" i="14"/>
  <c r="J93" i="14" s="1"/>
  <c r="G92" i="14"/>
  <c r="J92" i="14" s="1"/>
  <c r="G91" i="14"/>
  <c r="J91" i="14" s="1"/>
  <c r="G90" i="14"/>
  <c r="I90" i="14" s="1"/>
  <c r="G89" i="14"/>
  <c r="J89" i="14" s="1"/>
  <c r="G88" i="14"/>
  <c r="I88" i="14" s="1"/>
  <c r="G87" i="14"/>
  <c r="J87" i="14" s="1"/>
  <c r="G86" i="14"/>
  <c r="I86" i="14" s="1"/>
  <c r="G85" i="14"/>
  <c r="I85" i="14" s="1"/>
  <c r="G84" i="14"/>
  <c r="J84" i="14" s="1"/>
  <c r="G83" i="14"/>
  <c r="J83" i="14" s="1"/>
  <c r="G82" i="14"/>
  <c r="I82" i="14" s="1"/>
  <c r="G81" i="14"/>
  <c r="J81" i="14" s="1"/>
  <c r="G80" i="14"/>
  <c r="I80" i="14" s="1"/>
  <c r="G79" i="14"/>
  <c r="J79" i="14" s="1"/>
  <c r="G78" i="14"/>
  <c r="J78" i="14" s="1"/>
  <c r="G77" i="14"/>
  <c r="J77" i="14" s="1"/>
  <c r="G76" i="14"/>
  <c r="I76" i="14" s="1"/>
  <c r="G75" i="14"/>
  <c r="I75" i="14" s="1"/>
  <c r="G74" i="14"/>
  <c r="J74" i="14" s="1"/>
  <c r="G73" i="14"/>
  <c r="I73" i="14" s="1"/>
  <c r="G72" i="14"/>
  <c r="J72" i="14" s="1"/>
  <c r="G71" i="14"/>
  <c r="I71" i="14" s="1"/>
  <c r="G70" i="14"/>
  <c r="J70" i="14" s="1"/>
  <c r="G69" i="14"/>
  <c r="J69" i="14" s="1"/>
  <c r="G68" i="14"/>
  <c r="J68" i="14" s="1"/>
  <c r="G67" i="14"/>
  <c r="J67" i="14" s="1"/>
  <c r="G66" i="14"/>
  <c r="J66" i="14" s="1"/>
  <c r="G65" i="14"/>
  <c r="I65" i="14" s="1"/>
  <c r="G64" i="14"/>
  <c r="J64" i="14" s="1"/>
  <c r="G63" i="14"/>
  <c r="I63" i="14" s="1"/>
  <c r="G62" i="14"/>
  <c r="J62" i="14" s="1"/>
  <c r="G61" i="14"/>
  <c r="J61" i="14" s="1"/>
  <c r="G60" i="14"/>
  <c r="J60" i="14" s="1"/>
  <c r="G59" i="14"/>
  <c r="J59" i="14" s="1"/>
  <c r="G58" i="14"/>
  <c r="J58" i="14" s="1"/>
  <c r="G57" i="14"/>
  <c r="I57" i="14" s="1"/>
  <c r="G56" i="14"/>
  <c r="I56" i="14" s="1"/>
  <c r="G55" i="14"/>
  <c r="I55" i="14" s="1"/>
  <c r="G54" i="14"/>
  <c r="J54" i="14" s="1"/>
  <c r="G53" i="14"/>
  <c r="J53" i="14" s="1"/>
  <c r="G52" i="14"/>
  <c r="I52" i="14" s="1"/>
  <c r="G51" i="14"/>
  <c r="J51" i="14" s="1"/>
  <c r="G50" i="14"/>
  <c r="I50" i="14" s="1"/>
  <c r="G49" i="14"/>
  <c r="J49" i="14" s="1"/>
  <c r="G48" i="14"/>
  <c r="I48" i="14" s="1"/>
  <c r="G47" i="14"/>
  <c r="J47" i="14" s="1"/>
  <c r="G46" i="14"/>
  <c r="J46" i="14" s="1"/>
  <c r="G45" i="14"/>
  <c r="I45" i="14" s="1"/>
  <c r="G44" i="14"/>
  <c r="J44" i="14" s="1"/>
  <c r="G43" i="14"/>
  <c r="J43" i="14" s="1"/>
  <c r="G42" i="14"/>
  <c r="I42" i="14" s="1"/>
  <c r="G41" i="14"/>
  <c r="J41" i="14" s="1"/>
  <c r="G40" i="14"/>
  <c r="I40" i="14" s="1"/>
  <c r="G39" i="14"/>
  <c r="I39" i="14" s="1"/>
  <c r="G38" i="14"/>
  <c r="J38" i="14" s="1"/>
  <c r="G37" i="14"/>
  <c r="J37" i="14" s="1"/>
  <c r="G36" i="14"/>
  <c r="J36" i="14" s="1"/>
  <c r="G35" i="14"/>
  <c r="J35" i="14" s="1"/>
  <c r="G34" i="14"/>
  <c r="I34" i="14" s="1"/>
  <c r="G33" i="14"/>
  <c r="J33" i="14" s="1"/>
  <c r="G32" i="14"/>
  <c r="I32" i="14" s="1"/>
  <c r="G31" i="14"/>
  <c r="I31" i="14" s="1"/>
  <c r="G30" i="14"/>
  <c r="J30" i="14" s="1"/>
  <c r="G29" i="14"/>
  <c r="J29" i="14" s="1"/>
  <c r="G28" i="14"/>
  <c r="J28" i="14" s="1"/>
  <c r="G27" i="14"/>
  <c r="J27" i="14" s="1"/>
  <c r="G26" i="14"/>
  <c r="I26" i="14" s="1"/>
  <c r="G25" i="14"/>
  <c r="J25" i="14" s="1"/>
  <c r="G24" i="14"/>
  <c r="I24" i="14" s="1"/>
  <c r="G23" i="14"/>
  <c r="J23" i="14" s="1"/>
  <c r="G22" i="14"/>
  <c r="J22" i="14" s="1"/>
  <c r="G21" i="14"/>
  <c r="J21" i="14" s="1"/>
  <c r="G20" i="14"/>
  <c r="J20" i="14" s="1"/>
  <c r="G19" i="14"/>
  <c r="J19" i="14" s="1"/>
  <c r="G18" i="14"/>
  <c r="I18" i="14" s="1"/>
  <c r="G17" i="14"/>
  <c r="J17" i="14" s="1"/>
  <c r="G16" i="14"/>
  <c r="I16" i="14" s="1"/>
  <c r="G15" i="14"/>
  <c r="I15" i="14" s="1"/>
  <c r="G14" i="14"/>
  <c r="J14" i="14" s="1"/>
  <c r="G13" i="14"/>
  <c r="J13" i="14" s="1"/>
  <c r="G12" i="14"/>
  <c r="J12" i="14" s="1"/>
  <c r="G11" i="14"/>
  <c r="J11" i="14" s="1"/>
  <c r="G10" i="14"/>
  <c r="I10" i="14" s="1"/>
  <c r="G9" i="14"/>
  <c r="J9" i="14" s="1"/>
  <c r="G8" i="14"/>
  <c r="G7" i="14"/>
  <c r="J7" i="14" s="1"/>
  <c r="G6" i="14"/>
  <c r="J6" i="14" s="1"/>
  <c r="G5" i="14"/>
  <c r="J5" i="14" s="1"/>
  <c r="G4" i="14"/>
  <c r="I4" i="14" s="1"/>
  <c r="G3" i="14"/>
  <c r="J3" i="14" s="1"/>
  <c r="G2" i="14"/>
  <c r="G151" i="13"/>
  <c r="J151" i="13" s="1"/>
  <c r="G152" i="13"/>
  <c r="J152" i="13" s="1"/>
  <c r="G153" i="13"/>
  <c r="I153" i="13" s="1"/>
  <c r="G154" i="13"/>
  <c r="J154" i="13" s="1"/>
  <c r="G155" i="13"/>
  <c r="J155" i="13" s="1"/>
  <c r="G156" i="13"/>
  <c r="J156" i="13" s="1"/>
  <c r="G150" i="13"/>
  <c r="J150" i="13" s="1"/>
  <c r="G140" i="13"/>
  <c r="J140" i="13" s="1"/>
  <c r="G139" i="13"/>
  <c r="J139" i="13" s="1"/>
  <c r="G138" i="13"/>
  <c r="J138" i="13" s="1"/>
  <c r="G137" i="13"/>
  <c r="J137" i="13" s="1"/>
  <c r="G136" i="13"/>
  <c r="G135" i="13"/>
  <c r="G134" i="13"/>
  <c r="J134" i="13" s="1"/>
  <c r="G133" i="13"/>
  <c r="J133" i="13" s="1"/>
  <c r="G132" i="13"/>
  <c r="J132" i="13" s="1"/>
  <c r="G131" i="13"/>
  <c r="J131" i="13" s="1"/>
  <c r="G130" i="13"/>
  <c r="J130" i="13" s="1"/>
  <c r="G129" i="13"/>
  <c r="J129" i="13" s="1"/>
  <c r="G128" i="13"/>
  <c r="J128" i="13" s="1"/>
  <c r="G127" i="13"/>
  <c r="J127" i="13" s="1"/>
  <c r="G126" i="13"/>
  <c r="J126" i="13" s="1"/>
  <c r="G125" i="13"/>
  <c r="I125" i="13" s="1"/>
  <c r="G124" i="13"/>
  <c r="I124" i="13" s="1"/>
  <c r="G123" i="13"/>
  <c r="J123" i="13" s="1"/>
  <c r="G122" i="13"/>
  <c r="J122" i="13" s="1"/>
  <c r="G121" i="13"/>
  <c r="J121" i="13" s="1"/>
  <c r="G120" i="13"/>
  <c r="J120" i="13" s="1"/>
  <c r="G119" i="13"/>
  <c r="J119" i="13" s="1"/>
  <c r="G118" i="13"/>
  <c r="I118" i="13" s="1"/>
  <c r="G117" i="13"/>
  <c r="J117" i="13" s="1"/>
  <c r="G116" i="13"/>
  <c r="J116" i="13" s="1"/>
  <c r="G115" i="13"/>
  <c r="J115" i="13" s="1"/>
  <c r="G114" i="13"/>
  <c r="I114" i="13" s="1"/>
  <c r="G113" i="13"/>
  <c r="J113" i="13" s="1"/>
  <c r="G112" i="13"/>
  <c r="J112" i="13" s="1"/>
  <c r="G111" i="13"/>
  <c r="J111" i="13" s="1"/>
  <c r="G110" i="13"/>
  <c r="I110" i="13" s="1"/>
  <c r="G109" i="13"/>
  <c r="J109" i="13" s="1"/>
  <c r="G108" i="13"/>
  <c r="J108" i="13" s="1"/>
  <c r="G107" i="13"/>
  <c r="J107" i="13" s="1"/>
  <c r="G106" i="13"/>
  <c r="J106" i="13" s="1"/>
  <c r="G105" i="13"/>
  <c r="I105" i="13" s="1"/>
  <c r="G104" i="13"/>
  <c r="J104" i="13" s="1"/>
  <c r="G103" i="13"/>
  <c r="J103" i="13" s="1"/>
  <c r="G102" i="13"/>
  <c r="I102" i="13" s="1"/>
  <c r="G101" i="13"/>
  <c r="J101" i="13" s="1"/>
  <c r="G100" i="13"/>
  <c r="J100" i="13" s="1"/>
  <c r="G99" i="13"/>
  <c r="J99" i="13" s="1"/>
  <c r="G98" i="13"/>
  <c r="I98" i="13" s="1"/>
  <c r="G97" i="13"/>
  <c r="J97" i="13" s="1"/>
  <c r="G96" i="13"/>
  <c r="J96" i="13" s="1"/>
  <c r="G95" i="13"/>
  <c r="J95" i="13" s="1"/>
  <c r="G94" i="13"/>
  <c r="I94" i="13" s="1"/>
  <c r="G93" i="13"/>
  <c r="J93" i="13" s="1"/>
  <c r="G92" i="13"/>
  <c r="J92" i="13" s="1"/>
  <c r="G91" i="13"/>
  <c r="J91" i="13" s="1"/>
  <c r="G90" i="13"/>
  <c r="J90" i="13" s="1"/>
  <c r="G89" i="13"/>
  <c r="J89" i="13" s="1"/>
  <c r="G88" i="13"/>
  <c r="J88" i="13" s="1"/>
  <c r="G87" i="13"/>
  <c r="J87" i="13" s="1"/>
  <c r="G86" i="13"/>
  <c r="J86" i="13" s="1"/>
  <c r="G85" i="13"/>
  <c r="J85" i="13" s="1"/>
  <c r="G84" i="13"/>
  <c r="J84" i="13" s="1"/>
  <c r="G83" i="13"/>
  <c r="J83" i="13" s="1"/>
  <c r="G82" i="13"/>
  <c r="I82" i="13" s="1"/>
  <c r="G81" i="13"/>
  <c r="J81" i="13" s="1"/>
  <c r="G80" i="13"/>
  <c r="J80" i="13" s="1"/>
  <c r="G79" i="13"/>
  <c r="J79" i="13" s="1"/>
  <c r="G78" i="13"/>
  <c r="I78" i="13" s="1"/>
  <c r="G77" i="13"/>
  <c r="J77" i="13" s="1"/>
  <c r="G76" i="13"/>
  <c r="J76" i="13" s="1"/>
  <c r="G75" i="13"/>
  <c r="J75" i="13" s="1"/>
  <c r="G74" i="13"/>
  <c r="J74" i="13" s="1"/>
  <c r="G73" i="13"/>
  <c r="J73" i="13" s="1"/>
  <c r="G72" i="13"/>
  <c r="I72" i="13" s="1"/>
  <c r="G71" i="13"/>
  <c r="J71" i="13" s="1"/>
  <c r="G70" i="13"/>
  <c r="I70" i="13" s="1"/>
  <c r="G69" i="13"/>
  <c r="I69" i="13" s="1"/>
  <c r="G68" i="13"/>
  <c r="J68" i="13" s="1"/>
  <c r="G67" i="13"/>
  <c r="I67" i="13" s="1"/>
  <c r="G66" i="13"/>
  <c r="I66" i="13" s="1"/>
  <c r="G65" i="13"/>
  <c r="J65" i="13" s="1"/>
  <c r="G64" i="13"/>
  <c r="J64" i="13" s="1"/>
  <c r="G63" i="13"/>
  <c r="I63" i="13" s="1"/>
  <c r="G62" i="13"/>
  <c r="J62" i="13" s="1"/>
  <c r="G61" i="13"/>
  <c r="J61" i="13" s="1"/>
  <c r="G60" i="13"/>
  <c r="J60" i="13" s="1"/>
  <c r="G59" i="13"/>
  <c r="I59" i="13" s="1"/>
  <c r="G58" i="13"/>
  <c r="J58" i="13" s="1"/>
  <c r="G57" i="13"/>
  <c r="I57" i="13" s="1"/>
  <c r="G56" i="13"/>
  <c r="J56" i="13" s="1"/>
  <c r="G55" i="13"/>
  <c r="J55" i="13" s="1"/>
  <c r="G54" i="13"/>
  <c r="I54" i="13" s="1"/>
  <c r="G53" i="13"/>
  <c r="J53" i="13" s="1"/>
  <c r="G52" i="13"/>
  <c r="I52" i="13" s="1"/>
  <c r="G51" i="13"/>
  <c r="I51" i="13" s="1"/>
  <c r="G50" i="13"/>
  <c r="J50" i="13" s="1"/>
  <c r="G49" i="13"/>
  <c r="J49" i="13" s="1"/>
  <c r="G48" i="13"/>
  <c r="J48" i="13" s="1"/>
  <c r="G47" i="13"/>
  <c r="J47" i="13" s="1"/>
  <c r="G46" i="13"/>
  <c r="J46" i="13" s="1"/>
  <c r="G45" i="13"/>
  <c r="J45" i="13" s="1"/>
  <c r="G44" i="13"/>
  <c r="I44" i="13" s="1"/>
  <c r="G43" i="13"/>
  <c r="I43" i="13" s="1"/>
  <c r="G42" i="13"/>
  <c r="J42" i="13" s="1"/>
  <c r="G41" i="13"/>
  <c r="J41" i="13" s="1"/>
  <c r="G40" i="13"/>
  <c r="I40" i="13" s="1"/>
  <c r="G39" i="13"/>
  <c r="J39" i="13" s="1"/>
  <c r="G38" i="13"/>
  <c r="J38" i="13" s="1"/>
  <c r="G37" i="13"/>
  <c r="J37" i="13" s="1"/>
  <c r="G36" i="13"/>
  <c r="J36" i="13" s="1"/>
  <c r="G35" i="13"/>
  <c r="I35" i="13" s="1"/>
  <c r="G34" i="13"/>
  <c r="J34" i="13" s="1"/>
  <c r="G33" i="13"/>
  <c r="J33" i="13" s="1"/>
  <c r="G32" i="13"/>
  <c r="I32" i="13" s="1"/>
  <c r="G31" i="13"/>
  <c r="I31" i="13" s="1"/>
  <c r="G30" i="13"/>
  <c r="J30" i="13" s="1"/>
  <c r="G29" i="13"/>
  <c r="J29" i="13" s="1"/>
  <c r="G28" i="13"/>
  <c r="J28" i="13" s="1"/>
  <c r="G27" i="13"/>
  <c r="J27" i="13" s="1"/>
  <c r="G26" i="13"/>
  <c r="J26" i="13" s="1"/>
  <c r="G25" i="13"/>
  <c r="J25" i="13" s="1"/>
  <c r="G24" i="13"/>
  <c r="J24" i="13" s="1"/>
  <c r="G23" i="13"/>
  <c r="J23" i="13" s="1"/>
  <c r="G22" i="13"/>
  <c r="J22" i="13" s="1"/>
  <c r="G21" i="13"/>
  <c r="J21" i="13" s="1"/>
  <c r="G20" i="13"/>
  <c r="I20" i="13" s="1"/>
  <c r="G19" i="13"/>
  <c r="I19" i="13" s="1"/>
  <c r="G18" i="13"/>
  <c r="J18" i="13" s="1"/>
  <c r="G17" i="13"/>
  <c r="J17" i="13" s="1"/>
  <c r="G16" i="13"/>
  <c r="I16" i="13" s="1"/>
  <c r="G15" i="13"/>
  <c r="I15" i="13" s="1"/>
  <c r="G14" i="13"/>
  <c r="J14" i="13" s="1"/>
  <c r="G13" i="13"/>
  <c r="I13" i="13" s="1"/>
  <c r="G12" i="13"/>
  <c r="I12" i="13" s="1"/>
  <c r="G11" i="13"/>
  <c r="J11" i="13" s="1"/>
  <c r="G10" i="13"/>
  <c r="J10" i="13" s="1"/>
  <c r="G9" i="13"/>
  <c r="J9" i="13" s="1"/>
  <c r="G8" i="13"/>
  <c r="G7" i="13"/>
  <c r="I7" i="13" s="1"/>
  <c r="G6" i="13"/>
  <c r="J6" i="13" s="1"/>
  <c r="G5" i="13"/>
  <c r="J5" i="13" s="1"/>
  <c r="G4" i="13"/>
  <c r="J4" i="13" s="1"/>
  <c r="G3" i="13"/>
  <c r="J3" i="13" s="1"/>
  <c r="G2" i="13"/>
  <c r="G151" i="12"/>
  <c r="I151" i="12" s="1"/>
  <c r="G152" i="12"/>
  <c r="J152" i="12" s="1"/>
  <c r="G153" i="12"/>
  <c r="J153" i="12" s="1"/>
  <c r="G154" i="12"/>
  <c r="J154" i="12" s="1"/>
  <c r="G155" i="12"/>
  <c r="J155" i="12" s="1"/>
  <c r="G156" i="12"/>
  <c r="J156" i="12" s="1"/>
  <c r="G150" i="12"/>
  <c r="J150" i="12" s="1"/>
  <c r="G3" i="12"/>
  <c r="J3" i="12" s="1"/>
  <c r="G4" i="12"/>
  <c r="J4" i="12" s="1"/>
  <c r="G5" i="12"/>
  <c r="J5" i="12" s="1"/>
  <c r="G6" i="12"/>
  <c r="J6" i="12" s="1"/>
  <c r="G7" i="12"/>
  <c r="G8" i="12"/>
  <c r="G9" i="12"/>
  <c r="J9" i="12" s="1"/>
  <c r="G10" i="12"/>
  <c r="J10" i="12" s="1"/>
  <c r="G11" i="12"/>
  <c r="J11" i="12" s="1"/>
  <c r="G12" i="12"/>
  <c r="J12" i="12" s="1"/>
  <c r="G13" i="12"/>
  <c r="J13" i="12" s="1"/>
  <c r="G14" i="12"/>
  <c r="J14" i="12" s="1"/>
  <c r="G15" i="12"/>
  <c r="J15" i="12" s="1"/>
  <c r="G16" i="12"/>
  <c r="J16" i="12" s="1"/>
  <c r="G17" i="12"/>
  <c r="J17" i="12" s="1"/>
  <c r="G18" i="12"/>
  <c r="J18" i="12" s="1"/>
  <c r="G19" i="12"/>
  <c r="J19" i="12" s="1"/>
  <c r="G20" i="12"/>
  <c r="J20" i="12" s="1"/>
  <c r="G21" i="12"/>
  <c r="J21" i="12" s="1"/>
  <c r="G22" i="12"/>
  <c r="J22" i="12" s="1"/>
  <c r="G23" i="12"/>
  <c r="G24" i="12"/>
  <c r="J24" i="12" s="1"/>
  <c r="G25" i="12"/>
  <c r="J25" i="12" s="1"/>
  <c r="G26" i="12"/>
  <c r="J26" i="12" s="1"/>
  <c r="G27" i="12"/>
  <c r="J27" i="12" s="1"/>
  <c r="G28" i="12"/>
  <c r="J28" i="12" s="1"/>
  <c r="G29" i="12"/>
  <c r="J29" i="12" s="1"/>
  <c r="G30" i="12"/>
  <c r="J30" i="12" s="1"/>
  <c r="G31" i="12"/>
  <c r="J31" i="12" s="1"/>
  <c r="G32" i="12"/>
  <c r="J32" i="12" s="1"/>
  <c r="G33" i="12"/>
  <c r="J33" i="12" s="1"/>
  <c r="G34" i="12"/>
  <c r="J34" i="12" s="1"/>
  <c r="G35" i="12"/>
  <c r="J35" i="12" s="1"/>
  <c r="G36" i="12"/>
  <c r="J36" i="12" s="1"/>
  <c r="G37" i="12"/>
  <c r="J37" i="12" s="1"/>
  <c r="G38" i="12"/>
  <c r="J38" i="12" s="1"/>
  <c r="G39" i="12"/>
  <c r="G40" i="12"/>
  <c r="J40" i="12" s="1"/>
  <c r="G41" i="12"/>
  <c r="J41" i="12" s="1"/>
  <c r="G42" i="12"/>
  <c r="J42" i="12" s="1"/>
  <c r="G43" i="12"/>
  <c r="J43" i="12" s="1"/>
  <c r="G44" i="12"/>
  <c r="J44" i="12" s="1"/>
  <c r="G45" i="12"/>
  <c r="J45" i="12" s="1"/>
  <c r="G46" i="12"/>
  <c r="J46" i="12" s="1"/>
  <c r="G47" i="12"/>
  <c r="J47" i="12" s="1"/>
  <c r="G48" i="12"/>
  <c r="J48" i="12" s="1"/>
  <c r="G49" i="12"/>
  <c r="J49" i="12" s="1"/>
  <c r="G50" i="12"/>
  <c r="J50" i="12" s="1"/>
  <c r="G51" i="12"/>
  <c r="J51" i="12" s="1"/>
  <c r="G52" i="12"/>
  <c r="J52" i="12" s="1"/>
  <c r="G53" i="12"/>
  <c r="J53" i="12" s="1"/>
  <c r="G54" i="12"/>
  <c r="J54" i="12" s="1"/>
  <c r="G55" i="12"/>
  <c r="J55" i="12" s="1"/>
  <c r="G56" i="12"/>
  <c r="J56" i="12" s="1"/>
  <c r="G57" i="12"/>
  <c r="J57" i="12" s="1"/>
  <c r="G58" i="12"/>
  <c r="J58" i="12" s="1"/>
  <c r="G59" i="12"/>
  <c r="J59" i="12" s="1"/>
  <c r="G60" i="12"/>
  <c r="J60" i="12" s="1"/>
  <c r="G61" i="12"/>
  <c r="J61" i="12" s="1"/>
  <c r="G62" i="12"/>
  <c r="J62" i="12" s="1"/>
  <c r="G63" i="12"/>
  <c r="J63" i="12" s="1"/>
  <c r="G64" i="12"/>
  <c r="J64" i="12" s="1"/>
  <c r="G65" i="12"/>
  <c r="J65" i="12" s="1"/>
  <c r="G66" i="12"/>
  <c r="J66" i="12" s="1"/>
  <c r="G67" i="12"/>
  <c r="J67" i="12" s="1"/>
  <c r="G68" i="12"/>
  <c r="J68" i="12" s="1"/>
  <c r="G69" i="12"/>
  <c r="J69" i="12" s="1"/>
  <c r="G70" i="12"/>
  <c r="J70" i="12" s="1"/>
  <c r="G71" i="12"/>
  <c r="J71" i="12" s="1"/>
  <c r="G72" i="12"/>
  <c r="J72" i="12" s="1"/>
  <c r="G73" i="12"/>
  <c r="J73" i="12" s="1"/>
  <c r="G74" i="12"/>
  <c r="J74" i="12" s="1"/>
  <c r="G75" i="12"/>
  <c r="J75" i="12" s="1"/>
  <c r="G76" i="12"/>
  <c r="J76" i="12" s="1"/>
  <c r="G77" i="12"/>
  <c r="J77" i="12" s="1"/>
  <c r="G78" i="12"/>
  <c r="J78" i="12" s="1"/>
  <c r="G79" i="12"/>
  <c r="J79" i="12" s="1"/>
  <c r="G80" i="12"/>
  <c r="J80" i="12" s="1"/>
  <c r="G81" i="12"/>
  <c r="J81" i="12" s="1"/>
  <c r="G82" i="12"/>
  <c r="J82" i="12" s="1"/>
  <c r="G83" i="12"/>
  <c r="J83" i="12" s="1"/>
  <c r="G84" i="12"/>
  <c r="J84" i="12" s="1"/>
  <c r="G85" i="12"/>
  <c r="J85" i="12" s="1"/>
  <c r="G86" i="12"/>
  <c r="J86" i="12" s="1"/>
  <c r="G87" i="12"/>
  <c r="J87" i="12" s="1"/>
  <c r="G88" i="12"/>
  <c r="J88" i="12" s="1"/>
  <c r="G89" i="12"/>
  <c r="J89" i="12" s="1"/>
  <c r="G90" i="12"/>
  <c r="J90" i="12" s="1"/>
  <c r="G91" i="12"/>
  <c r="J91" i="12" s="1"/>
  <c r="G92" i="12"/>
  <c r="J92" i="12" s="1"/>
  <c r="G93" i="12"/>
  <c r="J93" i="12" s="1"/>
  <c r="G94" i="12"/>
  <c r="J94" i="12" s="1"/>
  <c r="G95" i="12"/>
  <c r="J95" i="12" s="1"/>
  <c r="G96" i="12"/>
  <c r="J96" i="12" s="1"/>
  <c r="G97" i="12"/>
  <c r="J97" i="12" s="1"/>
  <c r="G98" i="12"/>
  <c r="J98" i="12" s="1"/>
  <c r="G99" i="12"/>
  <c r="J99" i="12" s="1"/>
  <c r="G100" i="12"/>
  <c r="J100" i="12" s="1"/>
  <c r="G101" i="12"/>
  <c r="J101" i="12" s="1"/>
  <c r="G102" i="12"/>
  <c r="J102" i="12" s="1"/>
  <c r="G103" i="12"/>
  <c r="J103" i="12" s="1"/>
  <c r="G104" i="12"/>
  <c r="J104" i="12" s="1"/>
  <c r="G105" i="12"/>
  <c r="J105" i="12" s="1"/>
  <c r="G106" i="12"/>
  <c r="J106" i="12" s="1"/>
  <c r="G107" i="12"/>
  <c r="J107" i="12" s="1"/>
  <c r="G108" i="12"/>
  <c r="J108" i="12" s="1"/>
  <c r="G109" i="12"/>
  <c r="J109" i="12" s="1"/>
  <c r="G110" i="12"/>
  <c r="J110" i="12" s="1"/>
  <c r="G111" i="12"/>
  <c r="J111" i="12" s="1"/>
  <c r="G112" i="12"/>
  <c r="J112" i="12" s="1"/>
  <c r="G113" i="12"/>
  <c r="J113" i="12" s="1"/>
  <c r="G114" i="12"/>
  <c r="J114" i="12" s="1"/>
  <c r="G115" i="12"/>
  <c r="J115" i="12" s="1"/>
  <c r="G116" i="12"/>
  <c r="J116" i="12" s="1"/>
  <c r="G117" i="12"/>
  <c r="J117" i="12" s="1"/>
  <c r="G118" i="12"/>
  <c r="J118" i="12" s="1"/>
  <c r="G119" i="12"/>
  <c r="J119" i="12" s="1"/>
  <c r="G120" i="12"/>
  <c r="J120" i="12" s="1"/>
  <c r="G121" i="12"/>
  <c r="J121" i="12" s="1"/>
  <c r="G122" i="12"/>
  <c r="J122" i="12" s="1"/>
  <c r="G123" i="12"/>
  <c r="J123" i="12" s="1"/>
  <c r="G124" i="12"/>
  <c r="J124" i="12" s="1"/>
  <c r="G125" i="12"/>
  <c r="J125" i="12" s="1"/>
  <c r="G126" i="12"/>
  <c r="J126" i="12" s="1"/>
  <c r="G127" i="12"/>
  <c r="J127" i="12" s="1"/>
  <c r="G128" i="12"/>
  <c r="J128" i="12" s="1"/>
  <c r="G129" i="12"/>
  <c r="J129" i="12" s="1"/>
  <c r="G130" i="12"/>
  <c r="J130" i="12" s="1"/>
  <c r="G131" i="12"/>
  <c r="J131" i="12" s="1"/>
  <c r="G132" i="12"/>
  <c r="J132" i="12" s="1"/>
  <c r="G133" i="12"/>
  <c r="J133" i="12" s="1"/>
  <c r="G134" i="12"/>
  <c r="J134" i="12" s="1"/>
  <c r="G135" i="12"/>
  <c r="J135" i="12" s="1"/>
  <c r="G136" i="12"/>
  <c r="J136" i="12" s="1"/>
  <c r="G137" i="12"/>
  <c r="J137" i="12" s="1"/>
  <c r="G2" i="12"/>
  <c r="F156" i="14"/>
  <c r="E156" i="14"/>
  <c r="D156" i="14"/>
  <c r="C156" i="14"/>
  <c r="B156" i="14"/>
  <c r="F155" i="14"/>
  <c r="E155" i="14"/>
  <c r="D155" i="14"/>
  <c r="C155" i="14"/>
  <c r="B155" i="14"/>
  <c r="F154" i="14"/>
  <c r="E154" i="14"/>
  <c r="D154" i="14"/>
  <c r="C154" i="14"/>
  <c r="B154" i="14"/>
  <c r="F153" i="14"/>
  <c r="E153" i="14"/>
  <c r="D153" i="14"/>
  <c r="C153" i="14"/>
  <c r="B153" i="14"/>
  <c r="F152" i="14"/>
  <c r="E152" i="14"/>
  <c r="D152" i="14"/>
  <c r="C152" i="14"/>
  <c r="B152" i="14"/>
  <c r="F151" i="14"/>
  <c r="E151" i="14"/>
  <c r="D151" i="14"/>
  <c r="C151" i="14"/>
  <c r="B151" i="14"/>
  <c r="F150" i="14"/>
  <c r="E150" i="14"/>
  <c r="D150" i="14"/>
  <c r="C150" i="14"/>
  <c r="B150" i="14"/>
  <c r="F138" i="14"/>
  <c r="E138" i="14"/>
  <c r="D138" i="14"/>
  <c r="C138" i="14"/>
  <c r="B138" i="14"/>
  <c r="F137" i="14"/>
  <c r="E137" i="14"/>
  <c r="D137" i="14"/>
  <c r="C137" i="14"/>
  <c r="B137" i="14"/>
  <c r="F136" i="14"/>
  <c r="E136" i="14"/>
  <c r="D136" i="14"/>
  <c r="C136" i="14"/>
  <c r="B136" i="14"/>
  <c r="F135" i="14"/>
  <c r="E135" i="14"/>
  <c r="D135" i="14"/>
  <c r="C135" i="14"/>
  <c r="B135" i="14"/>
  <c r="F134" i="14"/>
  <c r="E134" i="14"/>
  <c r="D134" i="14"/>
  <c r="C134" i="14"/>
  <c r="B134" i="14"/>
  <c r="F133" i="14"/>
  <c r="E133" i="14"/>
  <c r="D133" i="14"/>
  <c r="C133" i="14"/>
  <c r="B133" i="14"/>
  <c r="F132" i="14"/>
  <c r="E132" i="14"/>
  <c r="D132" i="14"/>
  <c r="C132" i="14"/>
  <c r="B132" i="14"/>
  <c r="F131" i="14"/>
  <c r="E131" i="14"/>
  <c r="D131" i="14"/>
  <c r="C131" i="14"/>
  <c r="B131" i="14"/>
  <c r="F130" i="14"/>
  <c r="E130" i="14"/>
  <c r="D130" i="14"/>
  <c r="C130" i="14"/>
  <c r="B130" i="14"/>
  <c r="F129" i="14"/>
  <c r="E129" i="14"/>
  <c r="D129" i="14"/>
  <c r="C129" i="14"/>
  <c r="B129" i="14"/>
  <c r="F128" i="14"/>
  <c r="E128" i="14"/>
  <c r="D128" i="14"/>
  <c r="C128" i="14"/>
  <c r="B128" i="14"/>
  <c r="F127" i="14"/>
  <c r="E127" i="14"/>
  <c r="D127" i="14"/>
  <c r="C127" i="14"/>
  <c r="B127" i="14"/>
  <c r="F126" i="14"/>
  <c r="E126" i="14"/>
  <c r="D126" i="14"/>
  <c r="C126" i="14"/>
  <c r="B126" i="14"/>
  <c r="F125" i="14"/>
  <c r="E125" i="14"/>
  <c r="D125" i="14"/>
  <c r="C125" i="14"/>
  <c r="B125" i="14"/>
  <c r="F124" i="14"/>
  <c r="E124" i="14"/>
  <c r="D124" i="14"/>
  <c r="C124" i="14"/>
  <c r="B124" i="14"/>
  <c r="F123" i="14"/>
  <c r="E123" i="14"/>
  <c r="D123" i="14"/>
  <c r="C123" i="14"/>
  <c r="B123" i="14"/>
  <c r="F122" i="14"/>
  <c r="E122" i="14"/>
  <c r="D122" i="14"/>
  <c r="C122" i="14"/>
  <c r="B122" i="14"/>
  <c r="F121" i="14"/>
  <c r="E121" i="14"/>
  <c r="D121" i="14"/>
  <c r="C121" i="14"/>
  <c r="B121" i="14"/>
  <c r="F120" i="14"/>
  <c r="E120" i="14"/>
  <c r="D120" i="14"/>
  <c r="C120" i="14"/>
  <c r="B120" i="14"/>
  <c r="F119" i="14"/>
  <c r="E119" i="14"/>
  <c r="D119" i="14"/>
  <c r="C119" i="14"/>
  <c r="B119" i="14"/>
  <c r="F118" i="14"/>
  <c r="E118" i="14"/>
  <c r="D118" i="14"/>
  <c r="C118" i="14"/>
  <c r="B118" i="14"/>
  <c r="F117" i="14"/>
  <c r="E117" i="14"/>
  <c r="D117" i="14"/>
  <c r="C117" i="14"/>
  <c r="B117" i="14"/>
  <c r="F116" i="14"/>
  <c r="E116" i="14"/>
  <c r="D116" i="14"/>
  <c r="C116" i="14"/>
  <c r="B116" i="14"/>
  <c r="F115" i="14"/>
  <c r="E115" i="14"/>
  <c r="D115" i="14"/>
  <c r="C115" i="14"/>
  <c r="B115" i="14"/>
  <c r="F114" i="14"/>
  <c r="E114" i="14"/>
  <c r="D114" i="14"/>
  <c r="C114" i="14"/>
  <c r="B114" i="14"/>
  <c r="F113" i="14"/>
  <c r="E113" i="14"/>
  <c r="D113" i="14"/>
  <c r="C113" i="14"/>
  <c r="B113" i="14"/>
  <c r="F112" i="14"/>
  <c r="E112" i="14"/>
  <c r="D112" i="14"/>
  <c r="C112" i="14"/>
  <c r="B112" i="14"/>
  <c r="F111" i="14"/>
  <c r="E111" i="14"/>
  <c r="D111" i="14"/>
  <c r="C111" i="14"/>
  <c r="B111" i="14"/>
  <c r="F110" i="14"/>
  <c r="E110" i="14"/>
  <c r="D110" i="14"/>
  <c r="C110" i="14"/>
  <c r="B110" i="14"/>
  <c r="F109" i="14"/>
  <c r="E109" i="14"/>
  <c r="D109" i="14"/>
  <c r="C109" i="14"/>
  <c r="B109" i="14"/>
  <c r="F108" i="14"/>
  <c r="E108" i="14"/>
  <c r="D108" i="14"/>
  <c r="C108" i="14"/>
  <c r="B108" i="14"/>
  <c r="F107" i="14"/>
  <c r="E107" i="14"/>
  <c r="D107" i="14"/>
  <c r="C107" i="14"/>
  <c r="B107" i="14"/>
  <c r="F106" i="14"/>
  <c r="E106" i="14"/>
  <c r="D106" i="14"/>
  <c r="C106" i="14"/>
  <c r="B106" i="14"/>
  <c r="F105" i="14"/>
  <c r="E105" i="14"/>
  <c r="D105" i="14"/>
  <c r="C105" i="14"/>
  <c r="B105" i="14"/>
  <c r="F104" i="14"/>
  <c r="E104" i="14"/>
  <c r="D104" i="14"/>
  <c r="C104" i="14"/>
  <c r="B104" i="14"/>
  <c r="F103" i="14"/>
  <c r="E103" i="14"/>
  <c r="D103" i="14"/>
  <c r="C103" i="14"/>
  <c r="B103" i="14"/>
  <c r="F102" i="14"/>
  <c r="E102" i="14"/>
  <c r="D102" i="14"/>
  <c r="C102" i="14"/>
  <c r="B102" i="14"/>
  <c r="F101" i="14"/>
  <c r="E101" i="14"/>
  <c r="D101" i="14"/>
  <c r="C101" i="14"/>
  <c r="B101" i="14"/>
  <c r="F100" i="14"/>
  <c r="E100" i="14"/>
  <c r="D100" i="14"/>
  <c r="C100" i="14"/>
  <c r="B100" i="14"/>
  <c r="F99" i="14"/>
  <c r="E99" i="14"/>
  <c r="D99" i="14"/>
  <c r="C99" i="14"/>
  <c r="B99" i="14"/>
  <c r="F98" i="14"/>
  <c r="E98" i="14"/>
  <c r="D98" i="14"/>
  <c r="C98" i="14"/>
  <c r="B98" i="14"/>
  <c r="F97" i="14"/>
  <c r="E97" i="14"/>
  <c r="D97" i="14"/>
  <c r="C97" i="14"/>
  <c r="B97" i="14"/>
  <c r="F96" i="14"/>
  <c r="E96" i="14"/>
  <c r="D96" i="14"/>
  <c r="C96" i="14"/>
  <c r="B96" i="14"/>
  <c r="F95" i="14"/>
  <c r="E95" i="14"/>
  <c r="D95" i="14"/>
  <c r="C95" i="14"/>
  <c r="B95" i="14"/>
  <c r="F94" i="14"/>
  <c r="E94" i="14"/>
  <c r="D94" i="14"/>
  <c r="C94" i="14"/>
  <c r="B94" i="14"/>
  <c r="F93" i="14"/>
  <c r="E93" i="14"/>
  <c r="D93" i="14"/>
  <c r="C93" i="14"/>
  <c r="B93" i="14"/>
  <c r="F92" i="14"/>
  <c r="E92" i="14"/>
  <c r="D92" i="14"/>
  <c r="C92" i="14"/>
  <c r="B92" i="14"/>
  <c r="F91" i="14"/>
  <c r="E91" i="14"/>
  <c r="D91" i="14"/>
  <c r="C91" i="14"/>
  <c r="B91" i="14"/>
  <c r="F90" i="14"/>
  <c r="E90" i="14"/>
  <c r="D90" i="14"/>
  <c r="C90" i="14"/>
  <c r="B90" i="14"/>
  <c r="F89" i="14"/>
  <c r="E89" i="14"/>
  <c r="D89" i="14"/>
  <c r="C89" i="14"/>
  <c r="B89" i="14"/>
  <c r="F88" i="14"/>
  <c r="E88" i="14"/>
  <c r="D88" i="14"/>
  <c r="C88" i="14"/>
  <c r="B88" i="14"/>
  <c r="F87" i="14"/>
  <c r="E87" i="14"/>
  <c r="D87" i="14"/>
  <c r="C87" i="14"/>
  <c r="B87" i="14"/>
  <c r="F86" i="14"/>
  <c r="E86" i="14"/>
  <c r="D86" i="14"/>
  <c r="C86" i="14"/>
  <c r="B86" i="14"/>
  <c r="F85" i="14"/>
  <c r="E85" i="14"/>
  <c r="D85" i="14"/>
  <c r="C85" i="14"/>
  <c r="B85" i="14"/>
  <c r="F84" i="14"/>
  <c r="E84" i="14"/>
  <c r="D84" i="14"/>
  <c r="C84" i="14"/>
  <c r="B84" i="14"/>
  <c r="F83" i="14"/>
  <c r="E83" i="14"/>
  <c r="D83" i="14"/>
  <c r="C83" i="14"/>
  <c r="B83" i="14"/>
  <c r="F82" i="14"/>
  <c r="E82" i="14"/>
  <c r="D82" i="14"/>
  <c r="C82" i="14"/>
  <c r="B82" i="14"/>
  <c r="F81" i="14"/>
  <c r="E81" i="14"/>
  <c r="D81" i="14"/>
  <c r="C81" i="14"/>
  <c r="B81" i="14"/>
  <c r="F80" i="14"/>
  <c r="E80" i="14"/>
  <c r="D80" i="14"/>
  <c r="C80" i="14"/>
  <c r="B80" i="14"/>
  <c r="F79" i="14"/>
  <c r="E79" i="14"/>
  <c r="D79" i="14"/>
  <c r="C79" i="14"/>
  <c r="B79" i="14"/>
  <c r="F78" i="14"/>
  <c r="E78" i="14"/>
  <c r="D78" i="14"/>
  <c r="C78" i="14"/>
  <c r="B78" i="14"/>
  <c r="F77" i="14"/>
  <c r="E77" i="14"/>
  <c r="D77" i="14"/>
  <c r="C77" i="14"/>
  <c r="B77" i="14"/>
  <c r="F76" i="14"/>
  <c r="E76" i="14"/>
  <c r="D76" i="14"/>
  <c r="C76" i="14"/>
  <c r="B76" i="14"/>
  <c r="F75" i="14"/>
  <c r="E75" i="14"/>
  <c r="D75" i="14"/>
  <c r="C75" i="14"/>
  <c r="B75" i="14"/>
  <c r="F74" i="14"/>
  <c r="E74" i="14"/>
  <c r="D74" i="14"/>
  <c r="C74" i="14"/>
  <c r="B74" i="14"/>
  <c r="F73" i="14"/>
  <c r="E73" i="14"/>
  <c r="D73" i="14"/>
  <c r="C73" i="14"/>
  <c r="B73" i="14"/>
  <c r="F72" i="14"/>
  <c r="E72" i="14"/>
  <c r="D72" i="14"/>
  <c r="C72" i="14"/>
  <c r="B72" i="14"/>
  <c r="F71" i="14"/>
  <c r="E71" i="14"/>
  <c r="D71" i="14"/>
  <c r="C71" i="14"/>
  <c r="B71" i="14"/>
  <c r="F70" i="14"/>
  <c r="E70" i="14"/>
  <c r="D70" i="14"/>
  <c r="C70" i="14"/>
  <c r="B70" i="14"/>
  <c r="F69" i="14"/>
  <c r="E69" i="14"/>
  <c r="D69" i="14"/>
  <c r="C69" i="14"/>
  <c r="B69" i="14"/>
  <c r="F68" i="14"/>
  <c r="E68" i="14"/>
  <c r="D68" i="14"/>
  <c r="C68" i="14"/>
  <c r="B68" i="14"/>
  <c r="F67" i="14"/>
  <c r="E67" i="14"/>
  <c r="D67" i="14"/>
  <c r="C67" i="14"/>
  <c r="B67" i="14"/>
  <c r="F66" i="14"/>
  <c r="E66" i="14"/>
  <c r="D66" i="14"/>
  <c r="C66" i="14"/>
  <c r="B66" i="14"/>
  <c r="F65" i="14"/>
  <c r="E65" i="14"/>
  <c r="D65" i="14"/>
  <c r="C65" i="14"/>
  <c r="B65" i="14"/>
  <c r="F64" i="14"/>
  <c r="E64" i="14"/>
  <c r="D64" i="14"/>
  <c r="C64" i="14"/>
  <c r="B64" i="14"/>
  <c r="F63" i="14"/>
  <c r="E63" i="14"/>
  <c r="D63" i="14"/>
  <c r="C63" i="14"/>
  <c r="B63" i="14"/>
  <c r="F62" i="14"/>
  <c r="E62" i="14"/>
  <c r="D62" i="14"/>
  <c r="C62" i="14"/>
  <c r="B62" i="14"/>
  <c r="F61" i="14"/>
  <c r="E61" i="14"/>
  <c r="D61" i="14"/>
  <c r="C61" i="14"/>
  <c r="B61" i="14"/>
  <c r="F60" i="14"/>
  <c r="E60" i="14"/>
  <c r="D60" i="14"/>
  <c r="C60" i="14"/>
  <c r="B60" i="14"/>
  <c r="F59" i="14"/>
  <c r="E59" i="14"/>
  <c r="D59" i="14"/>
  <c r="C59" i="14"/>
  <c r="B59" i="14"/>
  <c r="F58" i="14"/>
  <c r="E58" i="14"/>
  <c r="D58" i="14"/>
  <c r="C58" i="14"/>
  <c r="B58" i="14"/>
  <c r="F57" i="14"/>
  <c r="E57" i="14"/>
  <c r="D57" i="14"/>
  <c r="C57" i="14"/>
  <c r="B57" i="14"/>
  <c r="F56" i="14"/>
  <c r="E56" i="14"/>
  <c r="D56" i="14"/>
  <c r="C56" i="14"/>
  <c r="B56" i="14"/>
  <c r="F55" i="14"/>
  <c r="E55" i="14"/>
  <c r="D55" i="14"/>
  <c r="C55" i="14"/>
  <c r="B55" i="14"/>
  <c r="F54" i="14"/>
  <c r="E54" i="14"/>
  <c r="D54" i="14"/>
  <c r="C54" i="14"/>
  <c r="B54" i="14"/>
  <c r="F53" i="14"/>
  <c r="E53" i="14"/>
  <c r="D53" i="14"/>
  <c r="C53" i="14"/>
  <c r="B53" i="14"/>
  <c r="F52" i="14"/>
  <c r="E52" i="14"/>
  <c r="D52" i="14"/>
  <c r="C52" i="14"/>
  <c r="B52" i="14"/>
  <c r="F51" i="14"/>
  <c r="E51" i="14"/>
  <c r="D51" i="14"/>
  <c r="C51" i="14"/>
  <c r="B51" i="14"/>
  <c r="F50" i="14"/>
  <c r="E50" i="14"/>
  <c r="D50" i="14"/>
  <c r="C50" i="14"/>
  <c r="B50" i="14"/>
  <c r="F49" i="14"/>
  <c r="E49" i="14"/>
  <c r="D49" i="14"/>
  <c r="C49" i="14"/>
  <c r="B49" i="14"/>
  <c r="F48" i="14"/>
  <c r="E48" i="14"/>
  <c r="D48" i="14"/>
  <c r="C48" i="14"/>
  <c r="B48" i="14"/>
  <c r="F47" i="14"/>
  <c r="E47" i="14"/>
  <c r="D47" i="14"/>
  <c r="C47" i="14"/>
  <c r="B47" i="14"/>
  <c r="F46" i="14"/>
  <c r="E46" i="14"/>
  <c r="D46" i="14"/>
  <c r="C46" i="14"/>
  <c r="B46" i="14"/>
  <c r="F45" i="14"/>
  <c r="E45" i="14"/>
  <c r="D45" i="14"/>
  <c r="C45" i="14"/>
  <c r="B45" i="14"/>
  <c r="F44" i="14"/>
  <c r="E44" i="14"/>
  <c r="D44" i="14"/>
  <c r="C44" i="14"/>
  <c r="B44" i="14"/>
  <c r="F43" i="14"/>
  <c r="E43" i="14"/>
  <c r="D43" i="14"/>
  <c r="C43" i="14"/>
  <c r="B43" i="14"/>
  <c r="F42" i="14"/>
  <c r="E42" i="14"/>
  <c r="D42" i="14"/>
  <c r="C42" i="14"/>
  <c r="B42" i="14"/>
  <c r="F41" i="14"/>
  <c r="E41" i="14"/>
  <c r="D41" i="14"/>
  <c r="C41" i="14"/>
  <c r="B41" i="14"/>
  <c r="F40" i="14"/>
  <c r="E40" i="14"/>
  <c r="D40" i="14"/>
  <c r="C40" i="14"/>
  <c r="B40" i="14"/>
  <c r="F39" i="14"/>
  <c r="E39" i="14"/>
  <c r="D39" i="14"/>
  <c r="C39" i="14"/>
  <c r="B39" i="14"/>
  <c r="F38" i="14"/>
  <c r="E38" i="14"/>
  <c r="D38" i="14"/>
  <c r="C38" i="14"/>
  <c r="B38" i="14"/>
  <c r="F37" i="14"/>
  <c r="E37" i="14"/>
  <c r="D37" i="14"/>
  <c r="C37" i="14"/>
  <c r="B37" i="14"/>
  <c r="F36" i="14"/>
  <c r="E36" i="14"/>
  <c r="D36" i="14"/>
  <c r="C36" i="14"/>
  <c r="B36" i="14"/>
  <c r="F35" i="14"/>
  <c r="E35" i="14"/>
  <c r="D35" i="14"/>
  <c r="C35" i="14"/>
  <c r="B35" i="14"/>
  <c r="F34" i="14"/>
  <c r="E34" i="14"/>
  <c r="D34" i="14"/>
  <c r="C34" i="14"/>
  <c r="B34" i="14"/>
  <c r="F33" i="14"/>
  <c r="E33" i="14"/>
  <c r="D33" i="14"/>
  <c r="C33" i="14"/>
  <c r="B33" i="14"/>
  <c r="F32" i="14"/>
  <c r="E32" i="14"/>
  <c r="D32" i="14"/>
  <c r="C32" i="14"/>
  <c r="B32" i="14"/>
  <c r="F31" i="14"/>
  <c r="E31" i="14"/>
  <c r="D31" i="14"/>
  <c r="C31" i="14"/>
  <c r="B31" i="14"/>
  <c r="F30" i="14"/>
  <c r="E30" i="14"/>
  <c r="D30" i="14"/>
  <c r="C30" i="14"/>
  <c r="B30" i="14"/>
  <c r="F29" i="14"/>
  <c r="E29" i="14"/>
  <c r="D29" i="14"/>
  <c r="C29" i="14"/>
  <c r="B29" i="14"/>
  <c r="F28" i="14"/>
  <c r="E28" i="14"/>
  <c r="D28" i="14"/>
  <c r="C28" i="14"/>
  <c r="B28" i="14"/>
  <c r="F27" i="14"/>
  <c r="E27" i="14"/>
  <c r="D27" i="14"/>
  <c r="C27" i="14"/>
  <c r="B27" i="14"/>
  <c r="F26" i="14"/>
  <c r="E26" i="14"/>
  <c r="D26" i="14"/>
  <c r="C26" i="14"/>
  <c r="B26" i="14"/>
  <c r="F25" i="14"/>
  <c r="E25" i="14"/>
  <c r="D25" i="14"/>
  <c r="C25" i="14"/>
  <c r="B25" i="14"/>
  <c r="F24" i="14"/>
  <c r="E24" i="14"/>
  <c r="D24" i="14"/>
  <c r="C24" i="14"/>
  <c r="B24" i="14"/>
  <c r="F23" i="14"/>
  <c r="E23" i="14"/>
  <c r="D23" i="14"/>
  <c r="C23" i="14"/>
  <c r="B23" i="14"/>
  <c r="F22" i="14"/>
  <c r="E22" i="14"/>
  <c r="D22" i="14"/>
  <c r="C22" i="14"/>
  <c r="B22" i="14"/>
  <c r="F21" i="14"/>
  <c r="E21" i="14"/>
  <c r="D21" i="14"/>
  <c r="C21" i="14"/>
  <c r="B21" i="14"/>
  <c r="F20" i="14"/>
  <c r="E20" i="14"/>
  <c r="D20" i="14"/>
  <c r="C20" i="14"/>
  <c r="B20" i="14"/>
  <c r="F19" i="14"/>
  <c r="E19" i="14"/>
  <c r="D19" i="14"/>
  <c r="C19" i="14"/>
  <c r="B19" i="14"/>
  <c r="F18" i="14"/>
  <c r="E18" i="14"/>
  <c r="D18" i="14"/>
  <c r="C18" i="14"/>
  <c r="B18" i="14"/>
  <c r="F17" i="14"/>
  <c r="E17" i="14"/>
  <c r="D17" i="14"/>
  <c r="C17" i="14"/>
  <c r="B17" i="14"/>
  <c r="F16" i="14"/>
  <c r="E16" i="14"/>
  <c r="D16" i="14"/>
  <c r="C16" i="14"/>
  <c r="B16" i="14"/>
  <c r="F15" i="14"/>
  <c r="E15" i="14"/>
  <c r="D15" i="14"/>
  <c r="C15" i="14"/>
  <c r="B15" i="14"/>
  <c r="F14" i="14"/>
  <c r="E14" i="14"/>
  <c r="D14" i="14"/>
  <c r="C14" i="14"/>
  <c r="B14" i="14"/>
  <c r="F13" i="14"/>
  <c r="E13" i="14"/>
  <c r="D13" i="14"/>
  <c r="C13" i="14"/>
  <c r="B13" i="14"/>
  <c r="F12" i="14"/>
  <c r="E12" i="14"/>
  <c r="D12" i="14"/>
  <c r="C12" i="14"/>
  <c r="B12" i="14"/>
  <c r="F11" i="14"/>
  <c r="E11" i="14"/>
  <c r="D11" i="14"/>
  <c r="C11" i="14"/>
  <c r="B11" i="14"/>
  <c r="F10" i="14"/>
  <c r="E10" i="14"/>
  <c r="D10" i="14"/>
  <c r="C10" i="14"/>
  <c r="B10" i="14"/>
  <c r="F9" i="14"/>
  <c r="E9" i="14"/>
  <c r="D9" i="14"/>
  <c r="C9" i="14"/>
  <c r="B9" i="14"/>
  <c r="F8" i="14"/>
  <c r="E8" i="14"/>
  <c r="D8" i="14"/>
  <c r="C8" i="14"/>
  <c r="B8" i="14"/>
  <c r="F7" i="14"/>
  <c r="E7" i="14"/>
  <c r="D7" i="14"/>
  <c r="C7" i="14"/>
  <c r="B7" i="14"/>
  <c r="F6" i="14"/>
  <c r="E6" i="14"/>
  <c r="D6" i="14"/>
  <c r="C6" i="14"/>
  <c r="B6" i="14"/>
  <c r="F5" i="14"/>
  <c r="E5" i="14"/>
  <c r="D5" i="14"/>
  <c r="C5" i="14"/>
  <c r="B5" i="14"/>
  <c r="F4" i="14"/>
  <c r="E4" i="14"/>
  <c r="D4" i="14"/>
  <c r="C4" i="14"/>
  <c r="B4" i="14"/>
  <c r="F3" i="14"/>
  <c r="E3" i="14"/>
  <c r="D3" i="14"/>
  <c r="C3" i="14"/>
  <c r="B3" i="14"/>
  <c r="F2" i="14"/>
  <c r="E2" i="14"/>
  <c r="D2" i="14"/>
  <c r="C2" i="14"/>
  <c r="B2" i="14"/>
  <c r="F156" i="13"/>
  <c r="E156" i="13"/>
  <c r="D156" i="13"/>
  <c r="C156" i="13"/>
  <c r="B156" i="13"/>
  <c r="F155" i="13"/>
  <c r="E155" i="13"/>
  <c r="D155" i="13"/>
  <c r="C155" i="13"/>
  <c r="B155" i="13"/>
  <c r="F154" i="13"/>
  <c r="E154" i="13"/>
  <c r="D154" i="13"/>
  <c r="C154" i="13"/>
  <c r="B154" i="13"/>
  <c r="F153" i="13"/>
  <c r="E153" i="13"/>
  <c r="D153" i="13"/>
  <c r="C153" i="13"/>
  <c r="B153" i="13"/>
  <c r="F152" i="13"/>
  <c r="E152" i="13"/>
  <c r="D152" i="13"/>
  <c r="C152" i="13"/>
  <c r="B152" i="13"/>
  <c r="F151" i="13"/>
  <c r="E151" i="13"/>
  <c r="D151" i="13"/>
  <c r="C151" i="13"/>
  <c r="B151" i="13"/>
  <c r="F150" i="13"/>
  <c r="E150" i="13"/>
  <c r="D150" i="13"/>
  <c r="C150" i="13"/>
  <c r="B150" i="13"/>
  <c r="F140" i="13"/>
  <c r="E140" i="13"/>
  <c r="D140" i="13"/>
  <c r="C140" i="13"/>
  <c r="B140" i="13"/>
  <c r="F139" i="13"/>
  <c r="E139" i="13"/>
  <c r="D139" i="13"/>
  <c r="C139" i="13"/>
  <c r="B139" i="13"/>
  <c r="F138" i="13"/>
  <c r="E138" i="13"/>
  <c r="D138" i="13"/>
  <c r="C138" i="13"/>
  <c r="B138" i="13"/>
  <c r="F137" i="13"/>
  <c r="E137" i="13"/>
  <c r="D137" i="13"/>
  <c r="C137" i="13"/>
  <c r="B137" i="13"/>
  <c r="F136" i="13"/>
  <c r="E136" i="13"/>
  <c r="D136" i="13"/>
  <c r="C136" i="13"/>
  <c r="B136" i="13"/>
  <c r="F135" i="13"/>
  <c r="E135" i="13"/>
  <c r="D135" i="13"/>
  <c r="C135" i="13"/>
  <c r="B135" i="13"/>
  <c r="F134" i="13"/>
  <c r="E134" i="13"/>
  <c r="D134" i="13"/>
  <c r="C134" i="13"/>
  <c r="B134" i="13"/>
  <c r="F133" i="13"/>
  <c r="E133" i="13"/>
  <c r="D133" i="13"/>
  <c r="C133" i="13"/>
  <c r="B133" i="13"/>
  <c r="F132" i="13"/>
  <c r="E132" i="13"/>
  <c r="D132" i="13"/>
  <c r="C132" i="13"/>
  <c r="B132" i="13"/>
  <c r="F131" i="13"/>
  <c r="E131" i="13"/>
  <c r="D131" i="13"/>
  <c r="C131" i="13"/>
  <c r="B131" i="13"/>
  <c r="F130" i="13"/>
  <c r="E130" i="13"/>
  <c r="D130" i="13"/>
  <c r="C130" i="13"/>
  <c r="B130" i="13"/>
  <c r="F129" i="13"/>
  <c r="E129" i="13"/>
  <c r="D129" i="13"/>
  <c r="C129" i="13"/>
  <c r="B129" i="13"/>
  <c r="F128" i="13"/>
  <c r="E128" i="13"/>
  <c r="D128" i="13"/>
  <c r="C128" i="13"/>
  <c r="B128" i="13"/>
  <c r="F127" i="13"/>
  <c r="E127" i="13"/>
  <c r="D127" i="13"/>
  <c r="C127" i="13"/>
  <c r="B127" i="13"/>
  <c r="F126" i="13"/>
  <c r="E126" i="13"/>
  <c r="D126" i="13"/>
  <c r="C126" i="13"/>
  <c r="B126" i="13"/>
  <c r="F125" i="13"/>
  <c r="E125" i="13"/>
  <c r="D125" i="13"/>
  <c r="C125" i="13"/>
  <c r="B125" i="13"/>
  <c r="F124" i="13"/>
  <c r="E124" i="13"/>
  <c r="D124" i="13"/>
  <c r="C124" i="13"/>
  <c r="B124" i="13"/>
  <c r="F123" i="13"/>
  <c r="E123" i="13"/>
  <c r="D123" i="13"/>
  <c r="C123" i="13"/>
  <c r="B123" i="13"/>
  <c r="F122" i="13"/>
  <c r="E122" i="13"/>
  <c r="D122" i="13"/>
  <c r="C122" i="13"/>
  <c r="B122" i="13"/>
  <c r="F121" i="13"/>
  <c r="E121" i="13"/>
  <c r="D121" i="13"/>
  <c r="C121" i="13"/>
  <c r="B121" i="13"/>
  <c r="F120" i="13"/>
  <c r="E120" i="13"/>
  <c r="D120" i="13"/>
  <c r="C120" i="13"/>
  <c r="B120" i="13"/>
  <c r="F119" i="13"/>
  <c r="E119" i="13"/>
  <c r="D119" i="13"/>
  <c r="C119" i="13"/>
  <c r="B119" i="13"/>
  <c r="F118" i="13"/>
  <c r="E118" i="13"/>
  <c r="D118" i="13"/>
  <c r="C118" i="13"/>
  <c r="B118" i="13"/>
  <c r="F117" i="13"/>
  <c r="E117" i="13"/>
  <c r="D117" i="13"/>
  <c r="C117" i="13"/>
  <c r="B117" i="13"/>
  <c r="F116" i="13"/>
  <c r="E116" i="13"/>
  <c r="D116" i="13"/>
  <c r="C116" i="13"/>
  <c r="B116" i="13"/>
  <c r="F115" i="13"/>
  <c r="E115" i="13"/>
  <c r="D115" i="13"/>
  <c r="C115" i="13"/>
  <c r="B115" i="13"/>
  <c r="F114" i="13"/>
  <c r="E114" i="13"/>
  <c r="D114" i="13"/>
  <c r="C114" i="13"/>
  <c r="B114" i="13"/>
  <c r="F113" i="13"/>
  <c r="E113" i="13"/>
  <c r="D113" i="13"/>
  <c r="C113" i="13"/>
  <c r="B113" i="13"/>
  <c r="F112" i="13"/>
  <c r="E112" i="13"/>
  <c r="D112" i="13"/>
  <c r="C112" i="13"/>
  <c r="B112" i="13"/>
  <c r="F111" i="13"/>
  <c r="E111" i="13"/>
  <c r="D111" i="13"/>
  <c r="C111" i="13"/>
  <c r="B111" i="13"/>
  <c r="F110" i="13"/>
  <c r="E110" i="13"/>
  <c r="D110" i="13"/>
  <c r="C110" i="13"/>
  <c r="B110" i="13"/>
  <c r="F109" i="13"/>
  <c r="E109" i="13"/>
  <c r="D109" i="13"/>
  <c r="C109" i="13"/>
  <c r="B109" i="13"/>
  <c r="F108" i="13"/>
  <c r="E108" i="13"/>
  <c r="D108" i="13"/>
  <c r="C108" i="13"/>
  <c r="B108" i="13"/>
  <c r="F107" i="13"/>
  <c r="E107" i="13"/>
  <c r="D107" i="13"/>
  <c r="C107" i="13"/>
  <c r="B107" i="13"/>
  <c r="F106" i="13"/>
  <c r="E106" i="13"/>
  <c r="D106" i="13"/>
  <c r="C106" i="13"/>
  <c r="B106" i="13"/>
  <c r="F105" i="13"/>
  <c r="E105" i="13"/>
  <c r="D105" i="13"/>
  <c r="C105" i="13"/>
  <c r="B105" i="13"/>
  <c r="F104" i="13"/>
  <c r="E104" i="13"/>
  <c r="D104" i="13"/>
  <c r="C104" i="13"/>
  <c r="B104" i="13"/>
  <c r="F103" i="13"/>
  <c r="E103" i="13"/>
  <c r="D103" i="13"/>
  <c r="C103" i="13"/>
  <c r="B103" i="13"/>
  <c r="F102" i="13"/>
  <c r="E102" i="13"/>
  <c r="D102" i="13"/>
  <c r="C102" i="13"/>
  <c r="B102" i="13"/>
  <c r="F101" i="13"/>
  <c r="E101" i="13"/>
  <c r="D101" i="13"/>
  <c r="C101" i="13"/>
  <c r="B101" i="13"/>
  <c r="F100" i="13"/>
  <c r="E100" i="13"/>
  <c r="D100" i="13"/>
  <c r="C100" i="13"/>
  <c r="B100" i="13"/>
  <c r="F99" i="13"/>
  <c r="E99" i="13"/>
  <c r="D99" i="13"/>
  <c r="C99" i="13"/>
  <c r="B99" i="13"/>
  <c r="F98" i="13"/>
  <c r="E98" i="13"/>
  <c r="D98" i="13"/>
  <c r="C98" i="13"/>
  <c r="B98" i="13"/>
  <c r="F97" i="13"/>
  <c r="E97" i="13"/>
  <c r="D97" i="13"/>
  <c r="C97" i="13"/>
  <c r="B97" i="13"/>
  <c r="F96" i="13"/>
  <c r="E96" i="13"/>
  <c r="D96" i="13"/>
  <c r="C96" i="13"/>
  <c r="B96" i="13"/>
  <c r="F95" i="13"/>
  <c r="E95" i="13"/>
  <c r="D95" i="13"/>
  <c r="C95" i="13"/>
  <c r="B95" i="13"/>
  <c r="F94" i="13"/>
  <c r="E94" i="13"/>
  <c r="D94" i="13"/>
  <c r="C94" i="13"/>
  <c r="B94" i="13"/>
  <c r="F93" i="13"/>
  <c r="E93" i="13"/>
  <c r="D93" i="13"/>
  <c r="C93" i="13"/>
  <c r="B93" i="13"/>
  <c r="F92" i="13"/>
  <c r="E92" i="13"/>
  <c r="D92" i="13"/>
  <c r="C92" i="13"/>
  <c r="B92" i="13"/>
  <c r="F91" i="13"/>
  <c r="E91" i="13"/>
  <c r="D91" i="13"/>
  <c r="C91" i="13"/>
  <c r="B91" i="13"/>
  <c r="F90" i="13"/>
  <c r="E90" i="13"/>
  <c r="D90" i="13"/>
  <c r="C90" i="13"/>
  <c r="B90" i="13"/>
  <c r="F89" i="13"/>
  <c r="E89" i="13"/>
  <c r="D89" i="13"/>
  <c r="C89" i="13"/>
  <c r="B89" i="13"/>
  <c r="F88" i="13"/>
  <c r="E88" i="13"/>
  <c r="D88" i="13"/>
  <c r="C88" i="13"/>
  <c r="B88" i="13"/>
  <c r="F87" i="13"/>
  <c r="E87" i="13"/>
  <c r="D87" i="13"/>
  <c r="C87" i="13"/>
  <c r="B87" i="13"/>
  <c r="F86" i="13"/>
  <c r="E86" i="13"/>
  <c r="D86" i="13"/>
  <c r="C86" i="13"/>
  <c r="B86" i="13"/>
  <c r="F85" i="13"/>
  <c r="E85" i="13"/>
  <c r="D85" i="13"/>
  <c r="C85" i="13"/>
  <c r="B85" i="13"/>
  <c r="F84" i="13"/>
  <c r="E84" i="13"/>
  <c r="D84" i="13"/>
  <c r="C84" i="13"/>
  <c r="B84" i="13"/>
  <c r="F83" i="13"/>
  <c r="E83" i="13"/>
  <c r="D83" i="13"/>
  <c r="C83" i="13"/>
  <c r="B83" i="13"/>
  <c r="F82" i="13"/>
  <c r="E82" i="13"/>
  <c r="D82" i="13"/>
  <c r="C82" i="13"/>
  <c r="B82" i="13"/>
  <c r="F81" i="13"/>
  <c r="E81" i="13"/>
  <c r="D81" i="13"/>
  <c r="C81" i="13"/>
  <c r="B81" i="13"/>
  <c r="F80" i="13"/>
  <c r="E80" i="13"/>
  <c r="D80" i="13"/>
  <c r="C80" i="13"/>
  <c r="B80" i="13"/>
  <c r="F79" i="13"/>
  <c r="E79" i="13"/>
  <c r="D79" i="13"/>
  <c r="C79" i="13"/>
  <c r="B79" i="13"/>
  <c r="F78" i="13"/>
  <c r="E78" i="13"/>
  <c r="D78" i="13"/>
  <c r="C78" i="13"/>
  <c r="B78" i="13"/>
  <c r="F77" i="13"/>
  <c r="E77" i="13"/>
  <c r="D77" i="13"/>
  <c r="C77" i="13"/>
  <c r="B77" i="13"/>
  <c r="F76" i="13"/>
  <c r="E76" i="13"/>
  <c r="D76" i="13"/>
  <c r="C76" i="13"/>
  <c r="B76" i="13"/>
  <c r="F75" i="13"/>
  <c r="E75" i="13"/>
  <c r="D75" i="13"/>
  <c r="C75" i="13"/>
  <c r="B75" i="13"/>
  <c r="F74" i="13"/>
  <c r="E74" i="13"/>
  <c r="D74" i="13"/>
  <c r="C74" i="13"/>
  <c r="B74" i="13"/>
  <c r="F73" i="13"/>
  <c r="E73" i="13"/>
  <c r="D73" i="13"/>
  <c r="C73" i="13"/>
  <c r="B73" i="13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9" i="13"/>
  <c r="E69" i="13"/>
  <c r="D69" i="13"/>
  <c r="C69" i="13"/>
  <c r="B69" i="13"/>
  <c r="F68" i="13"/>
  <c r="E68" i="13"/>
  <c r="D68" i="13"/>
  <c r="C68" i="13"/>
  <c r="B68" i="13"/>
  <c r="F67" i="13"/>
  <c r="E67" i="13"/>
  <c r="D67" i="13"/>
  <c r="C67" i="13"/>
  <c r="B67" i="13"/>
  <c r="F66" i="13"/>
  <c r="E66" i="13"/>
  <c r="D66" i="13"/>
  <c r="C66" i="13"/>
  <c r="B66" i="13"/>
  <c r="F65" i="13"/>
  <c r="E65" i="13"/>
  <c r="D65" i="13"/>
  <c r="C65" i="13"/>
  <c r="B65" i="13"/>
  <c r="F64" i="13"/>
  <c r="E64" i="13"/>
  <c r="D64" i="13"/>
  <c r="C64" i="13"/>
  <c r="B64" i="13"/>
  <c r="F63" i="13"/>
  <c r="E63" i="13"/>
  <c r="D63" i="13"/>
  <c r="C63" i="13"/>
  <c r="B63" i="13"/>
  <c r="F62" i="13"/>
  <c r="E62" i="13"/>
  <c r="D62" i="13"/>
  <c r="C62" i="13"/>
  <c r="B62" i="13"/>
  <c r="F61" i="13"/>
  <c r="E61" i="13"/>
  <c r="D61" i="13"/>
  <c r="C61" i="13"/>
  <c r="B61" i="13"/>
  <c r="F60" i="13"/>
  <c r="E60" i="13"/>
  <c r="D60" i="13"/>
  <c r="C60" i="13"/>
  <c r="B60" i="13"/>
  <c r="F59" i="13"/>
  <c r="E59" i="13"/>
  <c r="D59" i="13"/>
  <c r="C59" i="13"/>
  <c r="B59" i="13"/>
  <c r="F58" i="13"/>
  <c r="E58" i="13"/>
  <c r="D58" i="13"/>
  <c r="C58" i="13"/>
  <c r="B58" i="13"/>
  <c r="F57" i="13"/>
  <c r="E57" i="13"/>
  <c r="D57" i="13"/>
  <c r="C57" i="13"/>
  <c r="B57" i="13"/>
  <c r="F56" i="13"/>
  <c r="E56" i="13"/>
  <c r="D56" i="13"/>
  <c r="C56" i="13"/>
  <c r="B56" i="13"/>
  <c r="F55" i="13"/>
  <c r="E55" i="13"/>
  <c r="D55" i="13"/>
  <c r="C55" i="13"/>
  <c r="B55" i="13"/>
  <c r="F54" i="13"/>
  <c r="E54" i="13"/>
  <c r="D54" i="13"/>
  <c r="C54" i="13"/>
  <c r="B54" i="13"/>
  <c r="F53" i="13"/>
  <c r="E53" i="13"/>
  <c r="D53" i="13"/>
  <c r="C53" i="13"/>
  <c r="B53" i="13"/>
  <c r="F52" i="13"/>
  <c r="E52" i="13"/>
  <c r="D52" i="13"/>
  <c r="C52" i="13"/>
  <c r="B52" i="13"/>
  <c r="F51" i="13"/>
  <c r="E51" i="13"/>
  <c r="D51" i="13"/>
  <c r="C51" i="13"/>
  <c r="B51" i="13"/>
  <c r="F50" i="13"/>
  <c r="E50" i="13"/>
  <c r="D50" i="13"/>
  <c r="C50" i="13"/>
  <c r="B50" i="13"/>
  <c r="F49" i="13"/>
  <c r="E49" i="13"/>
  <c r="D49" i="13"/>
  <c r="C49" i="13"/>
  <c r="B49" i="13"/>
  <c r="F48" i="13"/>
  <c r="E48" i="13"/>
  <c r="D48" i="13"/>
  <c r="C48" i="13"/>
  <c r="B48" i="13"/>
  <c r="F47" i="13"/>
  <c r="E47" i="13"/>
  <c r="D47" i="13"/>
  <c r="C47" i="13"/>
  <c r="B47" i="13"/>
  <c r="F46" i="13"/>
  <c r="E46" i="13"/>
  <c r="D46" i="13"/>
  <c r="C46" i="13"/>
  <c r="B46" i="13"/>
  <c r="F45" i="13"/>
  <c r="E45" i="13"/>
  <c r="D45" i="13"/>
  <c r="C45" i="13"/>
  <c r="B45" i="13"/>
  <c r="F44" i="13"/>
  <c r="E44" i="13"/>
  <c r="D44" i="13"/>
  <c r="C44" i="13"/>
  <c r="B44" i="13"/>
  <c r="F43" i="13"/>
  <c r="E43" i="13"/>
  <c r="D43" i="13"/>
  <c r="C43" i="13"/>
  <c r="B43" i="13"/>
  <c r="F42" i="13"/>
  <c r="E42" i="13"/>
  <c r="D42" i="13"/>
  <c r="C42" i="13"/>
  <c r="B42" i="13"/>
  <c r="F41" i="13"/>
  <c r="E41" i="13"/>
  <c r="D41" i="13"/>
  <c r="C41" i="13"/>
  <c r="B41" i="13"/>
  <c r="F40" i="13"/>
  <c r="E40" i="13"/>
  <c r="D40" i="13"/>
  <c r="C40" i="13"/>
  <c r="B40" i="13"/>
  <c r="F39" i="13"/>
  <c r="E39" i="13"/>
  <c r="D39" i="13"/>
  <c r="C39" i="13"/>
  <c r="B39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4" i="13"/>
  <c r="E34" i="13"/>
  <c r="D34" i="13"/>
  <c r="C34" i="13"/>
  <c r="B34" i="13"/>
  <c r="F33" i="13"/>
  <c r="E33" i="13"/>
  <c r="D33" i="13"/>
  <c r="C33" i="13"/>
  <c r="B33" i="13"/>
  <c r="F32" i="13"/>
  <c r="E32" i="13"/>
  <c r="D32" i="13"/>
  <c r="C32" i="13"/>
  <c r="B32" i="13"/>
  <c r="F31" i="13"/>
  <c r="E31" i="13"/>
  <c r="D31" i="13"/>
  <c r="C31" i="13"/>
  <c r="B31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5" i="13"/>
  <c r="E25" i="13"/>
  <c r="D25" i="13"/>
  <c r="C25" i="13"/>
  <c r="B25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6" i="13"/>
  <c r="E16" i="13"/>
  <c r="D16" i="13"/>
  <c r="C16" i="13"/>
  <c r="B16" i="13"/>
  <c r="F15" i="13"/>
  <c r="E15" i="13"/>
  <c r="D15" i="13"/>
  <c r="C15" i="13"/>
  <c r="B15" i="13"/>
  <c r="F14" i="13"/>
  <c r="E14" i="13"/>
  <c r="D14" i="13"/>
  <c r="C14" i="13"/>
  <c r="B14" i="13"/>
  <c r="F13" i="13"/>
  <c r="E13" i="13"/>
  <c r="D13" i="13"/>
  <c r="C13" i="13"/>
  <c r="B13" i="13"/>
  <c r="F12" i="13"/>
  <c r="E12" i="13"/>
  <c r="D12" i="13"/>
  <c r="C12" i="13"/>
  <c r="B12" i="13"/>
  <c r="F11" i="13"/>
  <c r="E11" i="13"/>
  <c r="D11" i="13"/>
  <c r="C11" i="13"/>
  <c r="B11" i="13"/>
  <c r="F10" i="13"/>
  <c r="E10" i="13"/>
  <c r="D10" i="13"/>
  <c r="C10" i="13"/>
  <c r="B10" i="13"/>
  <c r="F9" i="13"/>
  <c r="E9" i="13"/>
  <c r="D9" i="13"/>
  <c r="C9" i="13"/>
  <c r="B9" i="13"/>
  <c r="F8" i="13"/>
  <c r="E8" i="13"/>
  <c r="D8" i="13"/>
  <c r="C8" i="13"/>
  <c r="B8" i="13"/>
  <c r="F7" i="13"/>
  <c r="E7" i="13"/>
  <c r="D7" i="13"/>
  <c r="C7" i="13"/>
  <c r="B7" i="13"/>
  <c r="F6" i="13"/>
  <c r="E6" i="13"/>
  <c r="D6" i="13"/>
  <c r="C6" i="13"/>
  <c r="B6" i="13"/>
  <c r="F5" i="13"/>
  <c r="E5" i="13"/>
  <c r="D5" i="13"/>
  <c r="C5" i="13"/>
  <c r="B5" i="13"/>
  <c r="F4" i="13"/>
  <c r="E4" i="13"/>
  <c r="D4" i="13"/>
  <c r="C4" i="13"/>
  <c r="B4" i="13"/>
  <c r="F3" i="13"/>
  <c r="E3" i="13"/>
  <c r="D3" i="13"/>
  <c r="C3" i="13"/>
  <c r="B3" i="13"/>
  <c r="F2" i="13"/>
  <c r="E2" i="13"/>
  <c r="D2" i="13"/>
  <c r="C2" i="13"/>
  <c r="B2" i="13"/>
  <c r="F156" i="12"/>
  <c r="E156" i="12"/>
  <c r="D156" i="12"/>
  <c r="C156" i="12"/>
  <c r="B156" i="12"/>
  <c r="F155" i="12"/>
  <c r="E155" i="12"/>
  <c r="D155" i="12"/>
  <c r="C155" i="12"/>
  <c r="B155" i="12"/>
  <c r="F154" i="12"/>
  <c r="E154" i="12"/>
  <c r="D154" i="12"/>
  <c r="C154" i="12"/>
  <c r="B154" i="12"/>
  <c r="F153" i="12"/>
  <c r="E153" i="12"/>
  <c r="D153" i="12"/>
  <c r="C153" i="12"/>
  <c r="B153" i="12"/>
  <c r="F152" i="12"/>
  <c r="E152" i="12"/>
  <c r="D152" i="12"/>
  <c r="C152" i="12"/>
  <c r="B152" i="12"/>
  <c r="F151" i="12"/>
  <c r="E151" i="12"/>
  <c r="D151" i="12"/>
  <c r="C151" i="12"/>
  <c r="B151" i="12"/>
  <c r="F150" i="12"/>
  <c r="E150" i="12"/>
  <c r="D150" i="12"/>
  <c r="C150" i="12"/>
  <c r="B150" i="12"/>
  <c r="F137" i="12"/>
  <c r="E137" i="12"/>
  <c r="D137" i="12"/>
  <c r="C137" i="12"/>
  <c r="B137" i="12"/>
  <c r="F136" i="12"/>
  <c r="E136" i="12"/>
  <c r="D136" i="12"/>
  <c r="C136" i="12"/>
  <c r="B136" i="12"/>
  <c r="F135" i="12"/>
  <c r="E135" i="12"/>
  <c r="D135" i="12"/>
  <c r="C135" i="12"/>
  <c r="B135" i="12"/>
  <c r="F134" i="12"/>
  <c r="E134" i="12"/>
  <c r="D134" i="12"/>
  <c r="C134" i="12"/>
  <c r="B134" i="12"/>
  <c r="F133" i="12"/>
  <c r="E133" i="12"/>
  <c r="D133" i="12"/>
  <c r="C133" i="12"/>
  <c r="B133" i="12"/>
  <c r="F132" i="12"/>
  <c r="E132" i="12"/>
  <c r="D132" i="12"/>
  <c r="C132" i="12"/>
  <c r="B132" i="12"/>
  <c r="F131" i="12"/>
  <c r="E131" i="12"/>
  <c r="D131" i="12"/>
  <c r="C131" i="12"/>
  <c r="B131" i="12"/>
  <c r="F130" i="12"/>
  <c r="E130" i="12"/>
  <c r="D130" i="12"/>
  <c r="C130" i="12"/>
  <c r="B130" i="12"/>
  <c r="F129" i="12"/>
  <c r="E129" i="12"/>
  <c r="D129" i="12"/>
  <c r="C129" i="12"/>
  <c r="B129" i="12"/>
  <c r="F128" i="12"/>
  <c r="E128" i="12"/>
  <c r="D128" i="12"/>
  <c r="C128" i="12"/>
  <c r="B128" i="12"/>
  <c r="F127" i="12"/>
  <c r="E127" i="12"/>
  <c r="D127" i="12"/>
  <c r="C127" i="12"/>
  <c r="B127" i="12"/>
  <c r="F126" i="12"/>
  <c r="E126" i="12"/>
  <c r="D126" i="12"/>
  <c r="C126" i="12"/>
  <c r="B126" i="12"/>
  <c r="F125" i="12"/>
  <c r="E125" i="12"/>
  <c r="D125" i="12"/>
  <c r="C125" i="12"/>
  <c r="B125" i="12"/>
  <c r="F124" i="12"/>
  <c r="E124" i="12"/>
  <c r="D124" i="12"/>
  <c r="C124" i="12"/>
  <c r="B124" i="12"/>
  <c r="F123" i="12"/>
  <c r="E123" i="12"/>
  <c r="D123" i="12"/>
  <c r="C123" i="12"/>
  <c r="B123" i="12"/>
  <c r="F122" i="12"/>
  <c r="E122" i="12"/>
  <c r="D122" i="12"/>
  <c r="C122" i="12"/>
  <c r="B122" i="12"/>
  <c r="F121" i="12"/>
  <c r="E121" i="12"/>
  <c r="D121" i="12"/>
  <c r="C121" i="12"/>
  <c r="B121" i="12"/>
  <c r="F120" i="12"/>
  <c r="E120" i="12"/>
  <c r="D120" i="12"/>
  <c r="C120" i="12"/>
  <c r="B120" i="12"/>
  <c r="F119" i="12"/>
  <c r="E119" i="12"/>
  <c r="D119" i="12"/>
  <c r="C119" i="12"/>
  <c r="B119" i="12"/>
  <c r="F118" i="12"/>
  <c r="E118" i="12"/>
  <c r="D118" i="12"/>
  <c r="C118" i="12"/>
  <c r="B118" i="12"/>
  <c r="F117" i="12"/>
  <c r="E117" i="12"/>
  <c r="D117" i="12"/>
  <c r="C117" i="12"/>
  <c r="B117" i="12"/>
  <c r="F116" i="12"/>
  <c r="E116" i="12"/>
  <c r="D116" i="12"/>
  <c r="C116" i="12"/>
  <c r="B116" i="12"/>
  <c r="F115" i="12"/>
  <c r="E115" i="12"/>
  <c r="D115" i="12"/>
  <c r="C115" i="12"/>
  <c r="B115" i="12"/>
  <c r="F114" i="12"/>
  <c r="E114" i="12"/>
  <c r="D114" i="12"/>
  <c r="C114" i="12"/>
  <c r="B114" i="12"/>
  <c r="F113" i="12"/>
  <c r="E113" i="12"/>
  <c r="D113" i="12"/>
  <c r="C113" i="12"/>
  <c r="B113" i="12"/>
  <c r="F112" i="12"/>
  <c r="E112" i="12"/>
  <c r="D112" i="12"/>
  <c r="C112" i="12"/>
  <c r="B112" i="12"/>
  <c r="F111" i="12"/>
  <c r="E111" i="12"/>
  <c r="D111" i="12"/>
  <c r="C111" i="12"/>
  <c r="B111" i="12"/>
  <c r="F110" i="12"/>
  <c r="E110" i="12"/>
  <c r="D110" i="12"/>
  <c r="C110" i="12"/>
  <c r="B110" i="12"/>
  <c r="F109" i="12"/>
  <c r="E109" i="12"/>
  <c r="D109" i="12"/>
  <c r="C109" i="12"/>
  <c r="B109" i="12"/>
  <c r="F108" i="12"/>
  <c r="E108" i="12"/>
  <c r="D108" i="12"/>
  <c r="C108" i="12"/>
  <c r="B108" i="12"/>
  <c r="F107" i="12"/>
  <c r="E107" i="12"/>
  <c r="D107" i="12"/>
  <c r="C107" i="12"/>
  <c r="B107" i="12"/>
  <c r="F106" i="12"/>
  <c r="E106" i="12"/>
  <c r="D106" i="12"/>
  <c r="C106" i="12"/>
  <c r="B106" i="12"/>
  <c r="F105" i="12"/>
  <c r="E105" i="12"/>
  <c r="D105" i="12"/>
  <c r="C105" i="12"/>
  <c r="B105" i="12"/>
  <c r="F104" i="12"/>
  <c r="E104" i="12"/>
  <c r="D104" i="12"/>
  <c r="C104" i="12"/>
  <c r="B104" i="12"/>
  <c r="F103" i="12"/>
  <c r="E103" i="12"/>
  <c r="D103" i="12"/>
  <c r="C103" i="12"/>
  <c r="B103" i="12"/>
  <c r="F102" i="12"/>
  <c r="E102" i="12"/>
  <c r="D102" i="12"/>
  <c r="C102" i="12"/>
  <c r="B102" i="12"/>
  <c r="F101" i="12"/>
  <c r="E101" i="12"/>
  <c r="D101" i="12"/>
  <c r="C101" i="12"/>
  <c r="B101" i="12"/>
  <c r="F100" i="12"/>
  <c r="E100" i="12"/>
  <c r="D100" i="12"/>
  <c r="C100" i="12"/>
  <c r="B100" i="12"/>
  <c r="F99" i="12"/>
  <c r="E99" i="12"/>
  <c r="D99" i="12"/>
  <c r="C99" i="12"/>
  <c r="B99" i="12"/>
  <c r="F98" i="12"/>
  <c r="E98" i="12"/>
  <c r="D98" i="12"/>
  <c r="C98" i="12"/>
  <c r="B98" i="12"/>
  <c r="F97" i="12"/>
  <c r="E97" i="12"/>
  <c r="D97" i="12"/>
  <c r="C97" i="12"/>
  <c r="B97" i="12"/>
  <c r="F96" i="12"/>
  <c r="E96" i="12"/>
  <c r="D96" i="12"/>
  <c r="C96" i="12"/>
  <c r="B96" i="12"/>
  <c r="F95" i="12"/>
  <c r="E95" i="12"/>
  <c r="D95" i="12"/>
  <c r="C95" i="12"/>
  <c r="B95" i="12"/>
  <c r="F94" i="12"/>
  <c r="E94" i="12"/>
  <c r="D94" i="12"/>
  <c r="C94" i="12"/>
  <c r="B94" i="12"/>
  <c r="F93" i="12"/>
  <c r="E93" i="12"/>
  <c r="D93" i="12"/>
  <c r="C93" i="12"/>
  <c r="B93" i="12"/>
  <c r="F92" i="12"/>
  <c r="E92" i="12"/>
  <c r="D92" i="12"/>
  <c r="C92" i="12"/>
  <c r="B92" i="12"/>
  <c r="F91" i="12"/>
  <c r="E91" i="12"/>
  <c r="D91" i="12"/>
  <c r="C91" i="12"/>
  <c r="B91" i="12"/>
  <c r="F90" i="12"/>
  <c r="E90" i="12"/>
  <c r="D90" i="12"/>
  <c r="C90" i="12"/>
  <c r="B90" i="12"/>
  <c r="F89" i="12"/>
  <c r="E89" i="12"/>
  <c r="D89" i="12"/>
  <c r="C89" i="12"/>
  <c r="B89" i="12"/>
  <c r="F88" i="12"/>
  <c r="E88" i="12"/>
  <c r="D88" i="12"/>
  <c r="C88" i="12"/>
  <c r="B88" i="12"/>
  <c r="F87" i="12"/>
  <c r="E87" i="12"/>
  <c r="D87" i="12"/>
  <c r="C87" i="12"/>
  <c r="B87" i="12"/>
  <c r="F86" i="12"/>
  <c r="E86" i="12"/>
  <c r="D86" i="12"/>
  <c r="C86" i="12"/>
  <c r="B86" i="12"/>
  <c r="F85" i="12"/>
  <c r="E85" i="12"/>
  <c r="D85" i="12"/>
  <c r="C85" i="12"/>
  <c r="B85" i="12"/>
  <c r="F84" i="12"/>
  <c r="E84" i="12"/>
  <c r="D84" i="12"/>
  <c r="C84" i="12"/>
  <c r="B84" i="12"/>
  <c r="F83" i="12"/>
  <c r="E83" i="12"/>
  <c r="D83" i="12"/>
  <c r="C83" i="12"/>
  <c r="B83" i="12"/>
  <c r="F82" i="12"/>
  <c r="E82" i="12"/>
  <c r="D82" i="12"/>
  <c r="C82" i="12"/>
  <c r="B82" i="12"/>
  <c r="F81" i="12"/>
  <c r="E81" i="12"/>
  <c r="D81" i="12"/>
  <c r="C81" i="12"/>
  <c r="B81" i="12"/>
  <c r="F80" i="12"/>
  <c r="E80" i="12"/>
  <c r="D80" i="12"/>
  <c r="C80" i="12"/>
  <c r="B80" i="12"/>
  <c r="F79" i="12"/>
  <c r="E79" i="12"/>
  <c r="D79" i="12"/>
  <c r="C79" i="12"/>
  <c r="B79" i="12"/>
  <c r="F78" i="12"/>
  <c r="E78" i="12"/>
  <c r="D78" i="12"/>
  <c r="C78" i="12"/>
  <c r="B78" i="12"/>
  <c r="F77" i="12"/>
  <c r="E77" i="12"/>
  <c r="D77" i="12"/>
  <c r="C77" i="12"/>
  <c r="B77" i="12"/>
  <c r="F76" i="12"/>
  <c r="E76" i="12"/>
  <c r="D76" i="12"/>
  <c r="C76" i="12"/>
  <c r="B76" i="12"/>
  <c r="F75" i="12"/>
  <c r="E75" i="12"/>
  <c r="D75" i="12"/>
  <c r="C75" i="12"/>
  <c r="B75" i="12"/>
  <c r="F74" i="12"/>
  <c r="E74" i="12"/>
  <c r="D74" i="12"/>
  <c r="C74" i="12"/>
  <c r="B74" i="12"/>
  <c r="F73" i="12"/>
  <c r="E73" i="12"/>
  <c r="D73" i="12"/>
  <c r="C73" i="12"/>
  <c r="B73" i="12"/>
  <c r="F72" i="12"/>
  <c r="E72" i="12"/>
  <c r="D72" i="12"/>
  <c r="C72" i="12"/>
  <c r="B72" i="12"/>
  <c r="F71" i="12"/>
  <c r="E71" i="12"/>
  <c r="D71" i="12"/>
  <c r="C71" i="12"/>
  <c r="B71" i="12"/>
  <c r="F70" i="12"/>
  <c r="E70" i="12"/>
  <c r="D70" i="12"/>
  <c r="C70" i="12"/>
  <c r="B70" i="12"/>
  <c r="F69" i="12"/>
  <c r="E69" i="12"/>
  <c r="D69" i="12"/>
  <c r="C69" i="12"/>
  <c r="B69" i="12"/>
  <c r="F68" i="12"/>
  <c r="E68" i="12"/>
  <c r="D68" i="12"/>
  <c r="C68" i="12"/>
  <c r="B68" i="12"/>
  <c r="F67" i="12"/>
  <c r="E67" i="12"/>
  <c r="D67" i="12"/>
  <c r="C67" i="12"/>
  <c r="B67" i="12"/>
  <c r="F66" i="12"/>
  <c r="E66" i="12"/>
  <c r="D66" i="12"/>
  <c r="C66" i="12"/>
  <c r="B66" i="12"/>
  <c r="F65" i="12"/>
  <c r="E65" i="12"/>
  <c r="D65" i="12"/>
  <c r="C65" i="12"/>
  <c r="B65" i="12"/>
  <c r="F64" i="12"/>
  <c r="E64" i="12"/>
  <c r="D64" i="12"/>
  <c r="C64" i="12"/>
  <c r="B64" i="12"/>
  <c r="F63" i="12"/>
  <c r="E63" i="12"/>
  <c r="D63" i="12"/>
  <c r="C63" i="12"/>
  <c r="B63" i="12"/>
  <c r="F62" i="12"/>
  <c r="E62" i="12"/>
  <c r="D62" i="12"/>
  <c r="C62" i="12"/>
  <c r="B62" i="12"/>
  <c r="F61" i="12"/>
  <c r="E61" i="12"/>
  <c r="D61" i="12"/>
  <c r="C61" i="12"/>
  <c r="B61" i="12"/>
  <c r="F60" i="12"/>
  <c r="E60" i="12"/>
  <c r="D60" i="12"/>
  <c r="C60" i="12"/>
  <c r="B60" i="12"/>
  <c r="F59" i="12"/>
  <c r="E59" i="12"/>
  <c r="D59" i="12"/>
  <c r="C59" i="12"/>
  <c r="B59" i="12"/>
  <c r="F58" i="12"/>
  <c r="E58" i="12"/>
  <c r="D58" i="12"/>
  <c r="C58" i="12"/>
  <c r="B58" i="12"/>
  <c r="F57" i="12"/>
  <c r="E57" i="12"/>
  <c r="D57" i="12"/>
  <c r="C57" i="12"/>
  <c r="B57" i="12"/>
  <c r="F56" i="12"/>
  <c r="E56" i="12"/>
  <c r="D56" i="12"/>
  <c r="C56" i="12"/>
  <c r="B56" i="12"/>
  <c r="F55" i="12"/>
  <c r="E55" i="12"/>
  <c r="D55" i="12"/>
  <c r="C55" i="12"/>
  <c r="B55" i="12"/>
  <c r="F54" i="12"/>
  <c r="E54" i="12"/>
  <c r="D54" i="12"/>
  <c r="C54" i="12"/>
  <c r="B54" i="12"/>
  <c r="F53" i="12"/>
  <c r="E53" i="12"/>
  <c r="D53" i="12"/>
  <c r="C53" i="12"/>
  <c r="B53" i="12"/>
  <c r="F52" i="12"/>
  <c r="E52" i="12"/>
  <c r="D52" i="12"/>
  <c r="C52" i="12"/>
  <c r="B52" i="12"/>
  <c r="F51" i="12"/>
  <c r="E51" i="12"/>
  <c r="D51" i="12"/>
  <c r="C51" i="12"/>
  <c r="B51" i="12"/>
  <c r="F50" i="12"/>
  <c r="E50" i="12"/>
  <c r="D50" i="12"/>
  <c r="C50" i="12"/>
  <c r="B50" i="12"/>
  <c r="F49" i="12"/>
  <c r="E49" i="12"/>
  <c r="D49" i="12"/>
  <c r="C49" i="12"/>
  <c r="B49" i="12"/>
  <c r="F48" i="12"/>
  <c r="E48" i="12"/>
  <c r="D48" i="12"/>
  <c r="C48" i="12"/>
  <c r="B48" i="12"/>
  <c r="F47" i="12"/>
  <c r="E47" i="12"/>
  <c r="D47" i="12"/>
  <c r="C47" i="12"/>
  <c r="B47" i="12"/>
  <c r="F46" i="12"/>
  <c r="E46" i="12"/>
  <c r="D46" i="12"/>
  <c r="C46" i="12"/>
  <c r="B46" i="12"/>
  <c r="F45" i="12"/>
  <c r="E45" i="12"/>
  <c r="D45" i="12"/>
  <c r="C45" i="12"/>
  <c r="B45" i="12"/>
  <c r="F44" i="12"/>
  <c r="E44" i="12"/>
  <c r="D44" i="12"/>
  <c r="C44" i="12"/>
  <c r="B44" i="12"/>
  <c r="F43" i="12"/>
  <c r="E43" i="12"/>
  <c r="D43" i="12"/>
  <c r="C43" i="12"/>
  <c r="B43" i="12"/>
  <c r="F42" i="12"/>
  <c r="E42" i="12"/>
  <c r="D42" i="12"/>
  <c r="C42" i="12"/>
  <c r="B42" i="12"/>
  <c r="F41" i="12"/>
  <c r="E41" i="12"/>
  <c r="D41" i="12"/>
  <c r="C41" i="12"/>
  <c r="B41" i="12"/>
  <c r="F40" i="12"/>
  <c r="E40" i="12"/>
  <c r="D40" i="12"/>
  <c r="C40" i="12"/>
  <c r="B40" i="12"/>
  <c r="J39" i="12"/>
  <c r="F39" i="12"/>
  <c r="E39" i="12"/>
  <c r="D39" i="12"/>
  <c r="C39" i="12"/>
  <c r="B39" i="12"/>
  <c r="F38" i="12"/>
  <c r="E38" i="12"/>
  <c r="D38" i="12"/>
  <c r="C38" i="12"/>
  <c r="B38" i="12"/>
  <c r="F37" i="12"/>
  <c r="E37" i="12"/>
  <c r="D37" i="12"/>
  <c r="C37" i="12"/>
  <c r="B37" i="12"/>
  <c r="F36" i="12"/>
  <c r="E36" i="12"/>
  <c r="D36" i="12"/>
  <c r="C36" i="12"/>
  <c r="B36" i="12"/>
  <c r="F35" i="12"/>
  <c r="E35" i="12"/>
  <c r="D35" i="12"/>
  <c r="C35" i="12"/>
  <c r="B35" i="12"/>
  <c r="F34" i="12"/>
  <c r="E34" i="12"/>
  <c r="D34" i="12"/>
  <c r="C34" i="12"/>
  <c r="B34" i="12"/>
  <c r="F33" i="12"/>
  <c r="E33" i="12"/>
  <c r="D33" i="12"/>
  <c r="C33" i="12"/>
  <c r="B33" i="12"/>
  <c r="F32" i="12"/>
  <c r="E32" i="12"/>
  <c r="D32" i="12"/>
  <c r="C32" i="12"/>
  <c r="B32" i="12"/>
  <c r="F31" i="12"/>
  <c r="E31" i="12"/>
  <c r="D31" i="12"/>
  <c r="C31" i="12"/>
  <c r="B31" i="12"/>
  <c r="F30" i="12"/>
  <c r="E30" i="12"/>
  <c r="D30" i="12"/>
  <c r="C30" i="12"/>
  <c r="B30" i="12"/>
  <c r="F29" i="12"/>
  <c r="E29" i="12"/>
  <c r="D29" i="12"/>
  <c r="C29" i="12"/>
  <c r="B29" i="12"/>
  <c r="F28" i="12"/>
  <c r="E28" i="12"/>
  <c r="D28" i="12"/>
  <c r="C28" i="12"/>
  <c r="B28" i="12"/>
  <c r="F27" i="12"/>
  <c r="E27" i="12"/>
  <c r="D27" i="12"/>
  <c r="C27" i="12"/>
  <c r="B27" i="12"/>
  <c r="F26" i="12"/>
  <c r="E26" i="12"/>
  <c r="D26" i="12"/>
  <c r="C26" i="12"/>
  <c r="B26" i="12"/>
  <c r="F25" i="12"/>
  <c r="E25" i="12"/>
  <c r="D25" i="12"/>
  <c r="C25" i="12"/>
  <c r="B25" i="12"/>
  <c r="F24" i="12"/>
  <c r="E24" i="12"/>
  <c r="D24" i="12"/>
  <c r="C24" i="12"/>
  <c r="B24" i="12"/>
  <c r="J23" i="12"/>
  <c r="F23" i="12"/>
  <c r="E23" i="12"/>
  <c r="D23" i="12"/>
  <c r="C23" i="12"/>
  <c r="B23" i="12"/>
  <c r="F22" i="12"/>
  <c r="E22" i="12"/>
  <c r="D22" i="12"/>
  <c r="C22" i="12"/>
  <c r="B22" i="12"/>
  <c r="F21" i="12"/>
  <c r="E21" i="12"/>
  <c r="D21" i="12"/>
  <c r="C21" i="12"/>
  <c r="B21" i="12"/>
  <c r="F20" i="12"/>
  <c r="E20" i="12"/>
  <c r="D20" i="12"/>
  <c r="C20" i="12"/>
  <c r="B20" i="12"/>
  <c r="F19" i="12"/>
  <c r="E19" i="12"/>
  <c r="D19" i="12"/>
  <c r="C19" i="12"/>
  <c r="B19" i="12"/>
  <c r="F18" i="12"/>
  <c r="E18" i="12"/>
  <c r="D18" i="12"/>
  <c r="C18" i="12"/>
  <c r="B18" i="12"/>
  <c r="F17" i="12"/>
  <c r="E17" i="12"/>
  <c r="D17" i="12"/>
  <c r="C17" i="12"/>
  <c r="B17" i="12"/>
  <c r="F16" i="12"/>
  <c r="E16" i="12"/>
  <c r="D16" i="12"/>
  <c r="C16" i="12"/>
  <c r="B16" i="12"/>
  <c r="F15" i="12"/>
  <c r="E15" i="12"/>
  <c r="D15" i="12"/>
  <c r="C15" i="12"/>
  <c r="B15" i="12"/>
  <c r="F14" i="12"/>
  <c r="E14" i="12"/>
  <c r="D14" i="12"/>
  <c r="C14" i="12"/>
  <c r="B14" i="12"/>
  <c r="F13" i="12"/>
  <c r="E13" i="12"/>
  <c r="D13" i="12"/>
  <c r="C13" i="12"/>
  <c r="B13" i="12"/>
  <c r="F12" i="12"/>
  <c r="E12" i="12"/>
  <c r="D12" i="12"/>
  <c r="C12" i="12"/>
  <c r="B12" i="12"/>
  <c r="F11" i="12"/>
  <c r="E11" i="12"/>
  <c r="D11" i="12"/>
  <c r="C11" i="12"/>
  <c r="B11" i="12"/>
  <c r="F10" i="12"/>
  <c r="E10" i="12"/>
  <c r="D10" i="12"/>
  <c r="C10" i="12"/>
  <c r="B10" i="12"/>
  <c r="F9" i="12"/>
  <c r="E9" i="12"/>
  <c r="D9" i="12"/>
  <c r="C9" i="12"/>
  <c r="B9" i="12"/>
  <c r="F8" i="12"/>
  <c r="E8" i="12"/>
  <c r="D8" i="12"/>
  <c r="C8" i="12"/>
  <c r="B8" i="12"/>
  <c r="J7" i="12"/>
  <c r="F7" i="12"/>
  <c r="E7" i="12"/>
  <c r="D7" i="12"/>
  <c r="C7" i="12"/>
  <c r="B7" i="12"/>
  <c r="F6" i="12"/>
  <c r="E6" i="12"/>
  <c r="D6" i="12"/>
  <c r="C6" i="12"/>
  <c r="B6" i="12"/>
  <c r="F5" i="12"/>
  <c r="E5" i="12"/>
  <c r="D5" i="12"/>
  <c r="C5" i="12"/>
  <c r="B5" i="12"/>
  <c r="F4" i="12"/>
  <c r="E4" i="12"/>
  <c r="D4" i="12"/>
  <c r="C4" i="12"/>
  <c r="B4" i="12"/>
  <c r="F3" i="12"/>
  <c r="E3" i="12"/>
  <c r="D3" i="12"/>
  <c r="C3" i="12"/>
  <c r="B3" i="12"/>
  <c r="F2" i="12"/>
  <c r="E2" i="12"/>
  <c r="D2" i="12"/>
  <c r="C2" i="12"/>
  <c r="B2" i="12"/>
  <c r="J156" i="1"/>
  <c r="J150" i="1"/>
  <c r="J151" i="1"/>
  <c r="J152" i="1"/>
  <c r="J153" i="1"/>
  <c r="J154" i="1"/>
  <c r="J155" i="1"/>
  <c r="J2" i="1"/>
  <c r="G151" i="2"/>
  <c r="I151" i="2" s="1"/>
  <c r="G152" i="2"/>
  <c r="I152" i="2" s="1"/>
  <c r="G153" i="2"/>
  <c r="I153" i="2" s="1"/>
  <c r="G154" i="2"/>
  <c r="I154" i="2" s="1"/>
  <c r="G155" i="2"/>
  <c r="I155" i="2" s="1"/>
  <c r="G156" i="2"/>
  <c r="J156" i="2" s="1"/>
  <c r="G150" i="2"/>
  <c r="J150" i="2" s="1"/>
  <c r="G3" i="2"/>
  <c r="J3" i="2" s="1"/>
  <c r="G4" i="2"/>
  <c r="I4" i="2" s="1"/>
  <c r="G5" i="2"/>
  <c r="I5" i="2" s="1"/>
  <c r="G6" i="2"/>
  <c r="I6" i="2" s="1"/>
  <c r="G7" i="2"/>
  <c r="I7" i="2" s="1"/>
  <c r="G8" i="2"/>
  <c r="G9" i="2"/>
  <c r="I9" i="2" s="1"/>
  <c r="G10" i="2"/>
  <c r="I10" i="2" s="1"/>
  <c r="G11" i="2"/>
  <c r="J11" i="2" s="1"/>
  <c r="G12" i="2"/>
  <c r="I12" i="2" s="1"/>
  <c r="G13" i="2"/>
  <c r="J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J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J27" i="2" s="1"/>
  <c r="G28" i="2"/>
  <c r="I28" i="2" s="1"/>
  <c r="G29" i="2"/>
  <c r="J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J35" i="2" s="1"/>
  <c r="G36" i="2"/>
  <c r="I36" i="2" s="1"/>
  <c r="G37" i="2"/>
  <c r="I37" i="2" s="1"/>
  <c r="G38" i="2"/>
  <c r="I38" i="2" s="1"/>
  <c r="G39" i="2"/>
  <c r="I39" i="2" s="1"/>
  <c r="G40" i="2"/>
  <c r="I40" i="2" s="1"/>
  <c r="G41" i="2"/>
  <c r="I41" i="2" s="1"/>
  <c r="G42" i="2"/>
  <c r="I42" i="2" s="1"/>
  <c r="G43" i="2"/>
  <c r="J43" i="2" s="1"/>
  <c r="G44" i="2"/>
  <c r="I44" i="2" s="1"/>
  <c r="G45" i="2"/>
  <c r="J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J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J58" i="2" s="1"/>
  <c r="G59" i="2"/>
  <c r="I59" i="2" s="1"/>
  <c r="G60" i="2"/>
  <c r="J60" i="2" s="1"/>
  <c r="G61" i="2"/>
  <c r="I61" i="2" s="1"/>
  <c r="G62" i="2"/>
  <c r="I62" i="2" s="1"/>
  <c r="G63" i="2"/>
  <c r="I63" i="2" s="1"/>
  <c r="G64" i="2"/>
  <c r="I64" i="2" s="1"/>
  <c r="G65" i="2"/>
  <c r="I65" i="2" s="1"/>
  <c r="G66" i="2"/>
  <c r="J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74" i="2"/>
  <c r="J74" i="2" s="1"/>
  <c r="G75" i="2"/>
  <c r="I75" i="2" s="1"/>
  <c r="G76" i="2"/>
  <c r="J76" i="2" s="1"/>
  <c r="G77" i="2"/>
  <c r="I77" i="2" s="1"/>
  <c r="G78" i="2"/>
  <c r="I78" i="2" s="1"/>
  <c r="G79" i="2"/>
  <c r="I79" i="2" s="1"/>
  <c r="G80" i="2"/>
  <c r="I80" i="2" s="1"/>
  <c r="G81" i="2"/>
  <c r="J81" i="2" s="1"/>
  <c r="G82" i="2"/>
  <c r="I82" i="2" s="1"/>
  <c r="G83" i="2"/>
  <c r="I83" i="2" s="1"/>
  <c r="G84" i="2"/>
  <c r="I84" i="2" s="1"/>
  <c r="G85" i="2"/>
  <c r="I85" i="2" s="1"/>
  <c r="G86" i="2"/>
  <c r="I86" i="2" s="1"/>
  <c r="G87" i="2"/>
  <c r="I87" i="2" s="1"/>
  <c r="G88" i="2"/>
  <c r="I88" i="2" s="1"/>
  <c r="G89" i="2"/>
  <c r="J89" i="2" s="1"/>
  <c r="G90" i="2"/>
  <c r="I90" i="2" s="1"/>
  <c r="G91" i="2"/>
  <c r="J91" i="2" s="1"/>
  <c r="G92" i="2"/>
  <c r="I92" i="2" s="1"/>
  <c r="G93" i="2"/>
  <c r="I93" i="2" s="1"/>
  <c r="G94" i="2"/>
  <c r="I94" i="2" s="1"/>
  <c r="G95" i="2"/>
  <c r="I95" i="2" s="1"/>
  <c r="G96" i="2"/>
  <c r="I96" i="2" s="1"/>
  <c r="G97" i="2"/>
  <c r="J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104" i="2"/>
  <c r="I104" i="2" s="1"/>
  <c r="G105" i="2"/>
  <c r="J105" i="2" s="1"/>
  <c r="G106" i="2"/>
  <c r="I106" i="2" s="1"/>
  <c r="G107" i="2"/>
  <c r="J107" i="2" s="1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J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I119" i="2" s="1"/>
  <c r="G120" i="2"/>
  <c r="I120" i="2" s="1"/>
  <c r="G121" i="2"/>
  <c r="J121" i="2" s="1"/>
  <c r="G122" i="2"/>
  <c r="I122" i="2" s="1"/>
  <c r="G123" i="2"/>
  <c r="J123" i="2" s="1"/>
  <c r="G124" i="2"/>
  <c r="I124" i="2" s="1"/>
  <c r="G125" i="2"/>
  <c r="I125" i="2" s="1"/>
  <c r="G126" i="2"/>
  <c r="I126" i="2" s="1"/>
  <c r="G127" i="2"/>
  <c r="I127" i="2" s="1"/>
  <c r="G128" i="2"/>
  <c r="I128" i="2" s="1"/>
  <c r="G129" i="2"/>
  <c r="J129" i="2" s="1"/>
  <c r="G130" i="2"/>
  <c r="I130" i="2" s="1"/>
  <c r="G131" i="2"/>
  <c r="I131" i="2" s="1"/>
  <c r="G132" i="2"/>
  <c r="I132" i="2" s="1"/>
  <c r="G133" i="2"/>
  <c r="I133" i="2" s="1"/>
  <c r="G134" i="2"/>
  <c r="I134" i="2" s="1"/>
  <c r="G135" i="2"/>
  <c r="I135" i="2" s="1"/>
  <c r="G136" i="2"/>
  <c r="G137" i="2"/>
  <c r="J137" i="2" s="1"/>
  <c r="G138" i="2"/>
  <c r="G139" i="2"/>
  <c r="J139" i="2" s="1"/>
  <c r="G2" i="2"/>
  <c r="F151" i="2"/>
  <c r="F152" i="2"/>
  <c r="F153" i="2"/>
  <c r="F154" i="2"/>
  <c r="F155" i="2"/>
  <c r="F156" i="2"/>
  <c r="F15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2" i="2"/>
  <c r="E156" i="2"/>
  <c r="D156" i="2"/>
  <c r="C156" i="2"/>
  <c r="B156" i="2"/>
  <c r="E155" i="2"/>
  <c r="D155" i="2"/>
  <c r="C155" i="2"/>
  <c r="B155" i="2"/>
  <c r="E154" i="2"/>
  <c r="D154" i="2"/>
  <c r="C154" i="2"/>
  <c r="B154" i="2"/>
  <c r="E153" i="2"/>
  <c r="D153" i="2"/>
  <c r="C153" i="2"/>
  <c r="B153" i="2"/>
  <c r="E152" i="2"/>
  <c r="D152" i="2"/>
  <c r="C152" i="2"/>
  <c r="B152" i="2"/>
  <c r="E151" i="2"/>
  <c r="D151" i="2"/>
  <c r="C151" i="2"/>
  <c r="B151" i="2"/>
  <c r="E150" i="2"/>
  <c r="D150" i="2"/>
  <c r="C150" i="2"/>
  <c r="B150" i="2"/>
  <c r="E139" i="2"/>
  <c r="D139" i="2"/>
  <c r="C139" i="2"/>
  <c r="B139" i="2"/>
  <c r="E138" i="2"/>
  <c r="D138" i="2"/>
  <c r="C138" i="2"/>
  <c r="B138" i="2"/>
  <c r="E137" i="2"/>
  <c r="D137" i="2"/>
  <c r="C137" i="2"/>
  <c r="B137" i="2"/>
  <c r="E136" i="2"/>
  <c r="D136" i="2"/>
  <c r="C136" i="2"/>
  <c r="B136" i="2"/>
  <c r="E135" i="2"/>
  <c r="D135" i="2"/>
  <c r="C135" i="2"/>
  <c r="B135" i="2"/>
  <c r="E134" i="2"/>
  <c r="D134" i="2"/>
  <c r="C134" i="2"/>
  <c r="B134" i="2"/>
  <c r="E133" i="2"/>
  <c r="D133" i="2"/>
  <c r="C133" i="2"/>
  <c r="B133" i="2"/>
  <c r="E132" i="2"/>
  <c r="D132" i="2"/>
  <c r="C132" i="2"/>
  <c r="B132" i="2"/>
  <c r="E131" i="2"/>
  <c r="D131" i="2"/>
  <c r="C131" i="2"/>
  <c r="B131" i="2"/>
  <c r="E130" i="2"/>
  <c r="D130" i="2"/>
  <c r="C130" i="2"/>
  <c r="B130" i="2"/>
  <c r="E129" i="2"/>
  <c r="D129" i="2"/>
  <c r="C129" i="2"/>
  <c r="B129" i="2"/>
  <c r="E128" i="2"/>
  <c r="D128" i="2"/>
  <c r="C128" i="2"/>
  <c r="B128" i="2"/>
  <c r="E127" i="2"/>
  <c r="D127" i="2"/>
  <c r="C127" i="2"/>
  <c r="B127" i="2"/>
  <c r="E126" i="2"/>
  <c r="D126" i="2"/>
  <c r="C126" i="2"/>
  <c r="B126" i="2"/>
  <c r="E125" i="2"/>
  <c r="D125" i="2"/>
  <c r="C125" i="2"/>
  <c r="B125" i="2"/>
  <c r="E124" i="2"/>
  <c r="D124" i="2"/>
  <c r="C124" i="2"/>
  <c r="B124" i="2"/>
  <c r="E123" i="2"/>
  <c r="D123" i="2"/>
  <c r="C123" i="2"/>
  <c r="B123" i="2"/>
  <c r="E122" i="2"/>
  <c r="D122" i="2"/>
  <c r="C122" i="2"/>
  <c r="B122" i="2"/>
  <c r="E121" i="2"/>
  <c r="D121" i="2"/>
  <c r="C121" i="2"/>
  <c r="B121" i="2"/>
  <c r="E120" i="2"/>
  <c r="D120" i="2"/>
  <c r="C120" i="2"/>
  <c r="B120" i="2"/>
  <c r="E119" i="2"/>
  <c r="D119" i="2"/>
  <c r="C119" i="2"/>
  <c r="B119" i="2"/>
  <c r="E118" i="2"/>
  <c r="D118" i="2"/>
  <c r="C118" i="2"/>
  <c r="B118" i="2"/>
  <c r="E117" i="2"/>
  <c r="D117" i="2"/>
  <c r="C117" i="2"/>
  <c r="B117" i="2"/>
  <c r="E116" i="2"/>
  <c r="D116" i="2"/>
  <c r="C116" i="2"/>
  <c r="B116" i="2"/>
  <c r="E115" i="2"/>
  <c r="D115" i="2"/>
  <c r="C115" i="2"/>
  <c r="B115" i="2"/>
  <c r="E114" i="2"/>
  <c r="D114" i="2"/>
  <c r="C114" i="2"/>
  <c r="B114" i="2"/>
  <c r="E113" i="2"/>
  <c r="D113" i="2"/>
  <c r="C113" i="2"/>
  <c r="B113" i="2"/>
  <c r="E112" i="2"/>
  <c r="D112" i="2"/>
  <c r="C112" i="2"/>
  <c r="B112" i="2"/>
  <c r="E111" i="2"/>
  <c r="D111" i="2"/>
  <c r="C111" i="2"/>
  <c r="B111" i="2"/>
  <c r="E110" i="2"/>
  <c r="D110" i="2"/>
  <c r="C110" i="2"/>
  <c r="B110" i="2"/>
  <c r="E109" i="2"/>
  <c r="D109" i="2"/>
  <c r="C109" i="2"/>
  <c r="B109" i="2"/>
  <c r="E108" i="2"/>
  <c r="D108" i="2"/>
  <c r="C108" i="2"/>
  <c r="B108" i="2"/>
  <c r="E107" i="2"/>
  <c r="D107" i="2"/>
  <c r="C107" i="2"/>
  <c r="B107" i="2"/>
  <c r="E106" i="2"/>
  <c r="D106" i="2"/>
  <c r="C106" i="2"/>
  <c r="B106" i="2"/>
  <c r="E105" i="2"/>
  <c r="D105" i="2"/>
  <c r="C105" i="2"/>
  <c r="B105" i="2"/>
  <c r="E104" i="2"/>
  <c r="D104" i="2"/>
  <c r="C104" i="2"/>
  <c r="B104" i="2"/>
  <c r="E103" i="2"/>
  <c r="D103" i="2"/>
  <c r="C103" i="2"/>
  <c r="B103" i="2"/>
  <c r="E102" i="2"/>
  <c r="D102" i="2"/>
  <c r="C102" i="2"/>
  <c r="B102" i="2"/>
  <c r="E101" i="2"/>
  <c r="D101" i="2"/>
  <c r="C101" i="2"/>
  <c r="B101" i="2"/>
  <c r="E100" i="2"/>
  <c r="D100" i="2"/>
  <c r="C100" i="2"/>
  <c r="B100" i="2"/>
  <c r="E99" i="2"/>
  <c r="D99" i="2"/>
  <c r="C99" i="2"/>
  <c r="B99" i="2"/>
  <c r="E98" i="2"/>
  <c r="D98" i="2"/>
  <c r="C98" i="2"/>
  <c r="B98" i="2"/>
  <c r="E97" i="2"/>
  <c r="D97" i="2"/>
  <c r="C97" i="2"/>
  <c r="B97" i="2"/>
  <c r="E96" i="2"/>
  <c r="D96" i="2"/>
  <c r="C96" i="2"/>
  <c r="B96" i="2"/>
  <c r="E95" i="2"/>
  <c r="D95" i="2"/>
  <c r="C95" i="2"/>
  <c r="B95" i="2"/>
  <c r="E94" i="2"/>
  <c r="D94" i="2"/>
  <c r="C94" i="2"/>
  <c r="B94" i="2"/>
  <c r="E93" i="2"/>
  <c r="D93" i="2"/>
  <c r="C93" i="2"/>
  <c r="B93" i="2"/>
  <c r="E92" i="2"/>
  <c r="D92" i="2"/>
  <c r="C92" i="2"/>
  <c r="B92" i="2"/>
  <c r="E91" i="2"/>
  <c r="D91" i="2"/>
  <c r="C91" i="2"/>
  <c r="B91" i="2"/>
  <c r="E90" i="2"/>
  <c r="D90" i="2"/>
  <c r="C90" i="2"/>
  <c r="B90" i="2"/>
  <c r="E89" i="2"/>
  <c r="D89" i="2"/>
  <c r="C89" i="2"/>
  <c r="B89" i="2"/>
  <c r="E88" i="2"/>
  <c r="D88" i="2"/>
  <c r="C88" i="2"/>
  <c r="B88" i="2"/>
  <c r="E87" i="2"/>
  <c r="D87" i="2"/>
  <c r="C87" i="2"/>
  <c r="B87" i="2"/>
  <c r="E86" i="2"/>
  <c r="D86" i="2"/>
  <c r="C86" i="2"/>
  <c r="B86" i="2"/>
  <c r="E85" i="2"/>
  <c r="D85" i="2"/>
  <c r="C85" i="2"/>
  <c r="B85" i="2"/>
  <c r="E84" i="2"/>
  <c r="D84" i="2"/>
  <c r="C84" i="2"/>
  <c r="B84" i="2"/>
  <c r="E83" i="2"/>
  <c r="D83" i="2"/>
  <c r="C83" i="2"/>
  <c r="B83" i="2"/>
  <c r="E82" i="2"/>
  <c r="D82" i="2"/>
  <c r="C82" i="2"/>
  <c r="B82" i="2"/>
  <c r="E81" i="2"/>
  <c r="D81" i="2"/>
  <c r="C81" i="2"/>
  <c r="B81" i="2"/>
  <c r="E80" i="2"/>
  <c r="D80" i="2"/>
  <c r="C80" i="2"/>
  <c r="B80" i="2"/>
  <c r="E79" i="2"/>
  <c r="D79" i="2"/>
  <c r="C79" i="2"/>
  <c r="B79" i="2"/>
  <c r="E78" i="2"/>
  <c r="D78" i="2"/>
  <c r="C78" i="2"/>
  <c r="B78" i="2"/>
  <c r="E77" i="2"/>
  <c r="D77" i="2"/>
  <c r="C77" i="2"/>
  <c r="B77" i="2"/>
  <c r="E76" i="2"/>
  <c r="D76" i="2"/>
  <c r="C76" i="2"/>
  <c r="B76" i="2"/>
  <c r="E75" i="2"/>
  <c r="D75" i="2"/>
  <c r="C75" i="2"/>
  <c r="B75" i="2"/>
  <c r="E74" i="2"/>
  <c r="D74" i="2"/>
  <c r="C74" i="2"/>
  <c r="B74" i="2"/>
  <c r="E73" i="2"/>
  <c r="D73" i="2"/>
  <c r="C73" i="2"/>
  <c r="B73" i="2"/>
  <c r="E72" i="2"/>
  <c r="D72" i="2"/>
  <c r="C72" i="2"/>
  <c r="B72" i="2"/>
  <c r="E71" i="2"/>
  <c r="D71" i="2"/>
  <c r="C71" i="2"/>
  <c r="B71" i="2"/>
  <c r="E70" i="2"/>
  <c r="D70" i="2"/>
  <c r="C70" i="2"/>
  <c r="B70" i="2"/>
  <c r="E69" i="2"/>
  <c r="D69" i="2"/>
  <c r="C69" i="2"/>
  <c r="B69" i="2"/>
  <c r="E68" i="2"/>
  <c r="D68" i="2"/>
  <c r="C68" i="2"/>
  <c r="B68" i="2"/>
  <c r="E67" i="2"/>
  <c r="D67" i="2"/>
  <c r="C67" i="2"/>
  <c r="B67" i="2"/>
  <c r="E66" i="2"/>
  <c r="D66" i="2"/>
  <c r="C66" i="2"/>
  <c r="B66" i="2"/>
  <c r="E65" i="2"/>
  <c r="D65" i="2"/>
  <c r="C65" i="2"/>
  <c r="B65" i="2"/>
  <c r="E64" i="2"/>
  <c r="D64" i="2"/>
  <c r="C64" i="2"/>
  <c r="B64" i="2"/>
  <c r="E63" i="2"/>
  <c r="D63" i="2"/>
  <c r="C63" i="2"/>
  <c r="B63" i="2"/>
  <c r="E62" i="2"/>
  <c r="D62" i="2"/>
  <c r="C62" i="2"/>
  <c r="B62" i="2"/>
  <c r="E61" i="2"/>
  <c r="D61" i="2"/>
  <c r="C61" i="2"/>
  <c r="B61" i="2"/>
  <c r="E60" i="2"/>
  <c r="D60" i="2"/>
  <c r="C60" i="2"/>
  <c r="B60" i="2"/>
  <c r="E59" i="2"/>
  <c r="D59" i="2"/>
  <c r="C59" i="2"/>
  <c r="B59" i="2"/>
  <c r="E58" i="2"/>
  <c r="D58" i="2"/>
  <c r="C58" i="2"/>
  <c r="B58" i="2"/>
  <c r="E57" i="2"/>
  <c r="D57" i="2"/>
  <c r="C57" i="2"/>
  <c r="B57" i="2"/>
  <c r="E56" i="2"/>
  <c r="D56" i="2"/>
  <c r="C56" i="2"/>
  <c r="B56" i="2"/>
  <c r="E55" i="2"/>
  <c r="D55" i="2"/>
  <c r="C55" i="2"/>
  <c r="B55" i="2"/>
  <c r="E54" i="2"/>
  <c r="D54" i="2"/>
  <c r="C54" i="2"/>
  <c r="B54" i="2"/>
  <c r="E53" i="2"/>
  <c r="D53" i="2"/>
  <c r="C53" i="2"/>
  <c r="B53" i="2"/>
  <c r="E52" i="2"/>
  <c r="D52" i="2"/>
  <c r="C52" i="2"/>
  <c r="B52" i="2"/>
  <c r="E51" i="2"/>
  <c r="D51" i="2"/>
  <c r="C51" i="2"/>
  <c r="B51" i="2"/>
  <c r="E50" i="2"/>
  <c r="D50" i="2"/>
  <c r="C50" i="2"/>
  <c r="B50" i="2"/>
  <c r="E49" i="2"/>
  <c r="D49" i="2"/>
  <c r="C49" i="2"/>
  <c r="B49" i="2"/>
  <c r="E48" i="2"/>
  <c r="D48" i="2"/>
  <c r="C48" i="2"/>
  <c r="B48" i="2"/>
  <c r="E47" i="2"/>
  <c r="D47" i="2"/>
  <c r="C47" i="2"/>
  <c r="B47" i="2"/>
  <c r="E46" i="2"/>
  <c r="D46" i="2"/>
  <c r="C46" i="2"/>
  <c r="B46" i="2"/>
  <c r="E45" i="2"/>
  <c r="D45" i="2"/>
  <c r="C45" i="2"/>
  <c r="B45" i="2"/>
  <c r="E44" i="2"/>
  <c r="D44" i="2"/>
  <c r="C44" i="2"/>
  <c r="B44" i="2"/>
  <c r="E43" i="2"/>
  <c r="D43" i="2"/>
  <c r="C43" i="2"/>
  <c r="B43" i="2"/>
  <c r="E42" i="2"/>
  <c r="D42" i="2"/>
  <c r="C42" i="2"/>
  <c r="B42" i="2"/>
  <c r="E41" i="2"/>
  <c r="D41" i="2"/>
  <c r="C41" i="2"/>
  <c r="B41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D29" i="2"/>
  <c r="C29" i="2"/>
  <c r="B29" i="2"/>
  <c r="E28" i="2"/>
  <c r="D28" i="2"/>
  <c r="C28" i="2"/>
  <c r="B28" i="2"/>
  <c r="E27" i="2"/>
  <c r="D27" i="2"/>
  <c r="C27" i="2"/>
  <c r="B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E4" i="2"/>
  <c r="D4" i="2"/>
  <c r="C4" i="2"/>
  <c r="B4" i="2"/>
  <c r="E3" i="2"/>
  <c r="D3" i="2"/>
  <c r="C3" i="2"/>
  <c r="B3" i="2"/>
  <c r="E2" i="2"/>
  <c r="D2" i="2"/>
  <c r="C2" i="2"/>
  <c r="B2" i="2"/>
  <c r="J13" i="13" l="1"/>
  <c r="I29" i="13"/>
  <c r="I61" i="13"/>
  <c r="I93" i="13"/>
  <c r="I109" i="13"/>
  <c r="J124" i="13"/>
  <c r="I140" i="13"/>
  <c r="A143" i="13"/>
  <c r="A142" i="13"/>
  <c r="A145" i="13"/>
  <c r="A141" i="13"/>
  <c r="A144" i="13"/>
  <c r="I60" i="13"/>
  <c r="A143" i="14"/>
  <c r="A141" i="14"/>
  <c r="A144" i="14"/>
  <c r="A145" i="14"/>
  <c r="A142" i="14"/>
  <c r="A139" i="14"/>
  <c r="A140" i="14"/>
  <c r="I136" i="2"/>
  <c r="J136" i="2"/>
  <c r="I14" i="13"/>
  <c r="I76" i="13"/>
  <c r="I92" i="13"/>
  <c r="I135" i="13"/>
  <c r="J135" i="13"/>
  <c r="I30" i="13"/>
  <c r="I136" i="13"/>
  <c r="J136" i="13"/>
  <c r="I138" i="2"/>
  <c r="J138" i="2"/>
  <c r="I46" i="13"/>
  <c r="I108" i="13"/>
  <c r="J125" i="13"/>
  <c r="I77" i="13"/>
  <c r="I117" i="13"/>
  <c r="I45" i="13"/>
  <c r="A141" i="12"/>
  <c r="A143" i="2"/>
  <c r="I67" i="14"/>
  <c r="J69" i="13"/>
  <c r="I129" i="14"/>
  <c r="I100" i="14"/>
  <c r="I132" i="14"/>
  <c r="I28" i="14"/>
  <c r="A3" i="13"/>
  <c r="I84" i="14"/>
  <c r="J82" i="14"/>
  <c r="I155" i="13"/>
  <c r="H147" i="12"/>
  <c r="H146" i="12"/>
  <c r="H146" i="14"/>
  <c r="H147" i="14"/>
  <c r="F147" i="14"/>
  <c r="F146" i="12"/>
  <c r="F146" i="14"/>
  <c r="A3" i="12"/>
  <c r="A3" i="14"/>
  <c r="H147" i="13"/>
  <c r="H146" i="13"/>
  <c r="A6" i="2"/>
  <c r="H147" i="2"/>
  <c r="H146" i="2"/>
  <c r="I154" i="12"/>
  <c r="J2" i="13"/>
  <c r="G146" i="13"/>
  <c r="I8" i="2"/>
  <c r="G147" i="2"/>
  <c r="J8" i="12"/>
  <c r="G147" i="12"/>
  <c r="I85" i="13"/>
  <c r="I133" i="13"/>
  <c r="J4" i="14"/>
  <c r="I60" i="14"/>
  <c r="I116" i="14"/>
  <c r="I20" i="14"/>
  <c r="I8" i="13"/>
  <c r="G147" i="13"/>
  <c r="I2" i="14"/>
  <c r="G146" i="14"/>
  <c r="J76" i="14"/>
  <c r="I101" i="13"/>
  <c r="I36" i="14"/>
  <c r="J2" i="12"/>
  <c r="G146" i="12"/>
  <c r="J52" i="14"/>
  <c r="I8" i="14"/>
  <c r="G147" i="14"/>
  <c r="J2" i="2"/>
  <c r="G146" i="2"/>
  <c r="F146" i="13"/>
  <c r="F146" i="2"/>
  <c r="F147" i="12"/>
  <c r="F147" i="2"/>
  <c r="F147" i="13"/>
  <c r="J75" i="14"/>
  <c r="A8" i="14"/>
  <c r="I107" i="14"/>
  <c r="I59" i="14"/>
  <c r="A69" i="14"/>
  <c r="A100" i="14"/>
  <c r="A11" i="14"/>
  <c r="A14" i="14"/>
  <c r="A32" i="14"/>
  <c r="A38" i="14"/>
  <c r="A72" i="14"/>
  <c r="A78" i="14"/>
  <c r="A87" i="14"/>
  <c r="A115" i="14"/>
  <c r="A121" i="14"/>
  <c r="A2" i="14"/>
  <c r="A5" i="14"/>
  <c r="A51" i="14"/>
  <c r="A54" i="14"/>
  <c r="A60" i="14"/>
  <c r="A63" i="14"/>
  <c r="A97" i="14"/>
  <c r="A103" i="14"/>
  <c r="A66" i="14"/>
  <c r="A27" i="14"/>
  <c r="A45" i="14"/>
  <c r="A48" i="14"/>
  <c r="A94" i="14"/>
  <c r="A128" i="14"/>
  <c r="A131" i="14"/>
  <c r="A137" i="14"/>
  <c r="A18" i="14"/>
  <c r="A24" i="14"/>
  <c r="I29" i="14"/>
  <c r="A36" i="14"/>
  <c r="A42" i="14"/>
  <c r="A82" i="14"/>
  <c r="A91" i="14"/>
  <c r="A125" i="14"/>
  <c r="A134" i="14"/>
  <c r="A57" i="14"/>
  <c r="A106" i="14"/>
  <c r="A12" i="14"/>
  <c r="A15" i="14"/>
  <c r="A21" i="14"/>
  <c r="A33" i="14"/>
  <c r="A39" i="14"/>
  <c r="A73" i="14"/>
  <c r="A76" i="14"/>
  <c r="A79" i="14"/>
  <c r="A88" i="14"/>
  <c r="A116" i="14"/>
  <c r="A122" i="14"/>
  <c r="A9" i="14"/>
  <c r="A30" i="14"/>
  <c r="A58" i="14"/>
  <c r="A67" i="14"/>
  <c r="A70" i="14"/>
  <c r="A85" i="14"/>
  <c r="A107" i="14"/>
  <c r="I109" i="14"/>
  <c r="A113" i="14"/>
  <c r="A119" i="14"/>
  <c r="A112" i="14"/>
  <c r="A6" i="14"/>
  <c r="A52" i="14"/>
  <c r="A55" i="14"/>
  <c r="A64" i="14"/>
  <c r="A98" i="14"/>
  <c r="A104" i="14"/>
  <c r="A110" i="14"/>
  <c r="A28" i="14"/>
  <c r="J45" i="14"/>
  <c r="A49" i="14"/>
  <c r="A61" i="14"/>
  <c r="A95" i="14"/>
  <c r="A101" i="14"/>
  <c r="A129" i="14"/>
  <c r="A132" i="14"/>
  <c r="A138" i="14"/>
  <c r="A109" i="14"/>
  <c r="A19" i="14"/>
  <c r="A25" i="14"/>
  <c r="A43" i="14"/>
  <c r="A46" i="14"/>
  <c r="A92" i="14"/>
  <c r="A126" i="14"/>
  <c r="A135" i="14"/>
  <c r="A118" i="14"/>
  <c r="A13" i="14"/>
  <c r="A16" i="14"/>
  <c r="A22" i="14"/>
  <c r="A34" i="14"/>
  <c r="A40" i="14"/>
  <c r="A74" i="14"/>
  <c r="A80" i="14"/>
  <c r="A83" i="14"/>
  <c r="A89" i="14"/>
  <c r="A123" i="14"/>
  <c r="A10" i="14"/>
  <c r="A31" i="14"/>
  <c r="A37" i="14"/>
  <c r="A59" i="14"/>
  <c r="A71" i="14"/>
  <c r="A77" i="14"/>
  <c r="A86" i="14"/>
  <c r="A114" i="14"/>
  <c r="A120" i="14"/>
  <c r="A4" i="14"/>
  <c r="A7" i="14"/>
  <c r="A56" i="14"/>
  <c r="A65" i="14"/>
  <c r="A68" i="14"/>
  <c r="A99" i="14"/>
  <c r="A105" i="14"/>
  <c r="A108" i="14"/>
  <c r="A111" i="14"/>
  <c r="A117" i="14"/>
  <c r="A50" i="14"/>
  <c r="A53" i="14"/>
  <c r="A62" i="14"/>
  <c r="A96" i="14"/>
  <c r="A102" i="14"/>
  <c r="A20" i="14"/>
  <c r="A26" i="14"/>
  <c r="A44" i="14"/>
  <c r="A47" i="14"/>
  <c r="A93" i="14"/>
  <c r="A127" i="14"/>
  <c r="A130" i="14"/>
  <c r="A136" i="14"/>
  <c r="I13" i="14"/>
  <c r="A17" i="14"/>
  <c r="A23" i="14"/>
  <c r="A29" i="14"/>
  <c r="A35" i="14"/>
  <c r="A41" i="14"/>
  <c r="A75" i="14"/>
  <c r="A81" i="14"/>
  <c r="A84" i="14"/>
  <c r="A90" i="14"/>
  <c r="A124" i="14"/>
  <c r="A133" i="14"/>
  <c r="I132" i="13"/>
  <c r="I100" i="13"/>
  <c r="A31" i="13"/>
  <c r="A67" i="13"/>
  <c r="I84" i="13"/>
  <c r="I116" i="13"/>
  <c r="A16" i="13"/>
  <c r="A34" i="13"/>
  <c r="A40" i="13"/>
  <c r="A46" i="13"/>
  <c r="A52" i="13"/>
  <c r="J54" i="13"/>
  <c r="A58" i="13"/>
  <c r="A76" i="13"/>
  <c r="A96" i="13"/>
  <c r="A108" i="13"/>
  <c r="A137" i="13"/>
  <c r="A64" i="13"/>
  <c r="A70" i="13"/>
  <c r="A82" i="13"/>
  <c r="A102" i="13"/>
  <c r="A114" i="13"/>
  <c r="A5" i="13"/>
  <c r="A11" i="13"/>
  <c r="I22" i="13"/>
  <c r="A29" i="13"/>
  <c r="A79" i="13"/>
  <c r="A85" i="13"/>
  <c r="A91" i="13"/>
  <c r="A111" i="13"/>
  <c r="A117" i="13"/>
  <c r="A123" i="13"/>
  <c r="A132" i="13"/>
  <c r="A61" i="13"/>
  <c r="A2" i="13"/>
  <c r="A8" i="13"/>
  <c r="A14" i="13"/>
  <c r="A20" i="13"/>
  <c r="A26" i="13"/>
  <c r="A38" i="13"/>
  <c r="A44" i="13"/>
  <c r="A88" i="13"/>
  <c r="A100" i="13"/>
  <c r="A120" i="13"/>
  <c r="A129" i="13"/>
  <c r="A134" i="13"/>
  <c r="A17" i="13"/>
  <c r="A23" i="13"/>
  <c r="A35" i="13"/>
  <c r="A41" i="13"/>
  <c r="A53" i="13"/>
  <c r="A59" i="13"/>
  <c r="A97" i="13"/>
  <c r="A126" i="13"/>
  <c r="A138" i="13"/>
  <c r="A55" i="13"/>
  <c r="A32" i="13"/>
  <c r="A50" i="13"/>
  <c r="A56" i="13"/>
  <c r="A68" i="13"/>
  <c r="A74" i="13"/>
  <c r="A94" i="13"/>
  <c r="A106" i="13"/>
  <c r="A135" i="13"/>
  <c r="A47" i="13"/>
  <c r="A65" i="13"/>
  <c r="A71" i="13"/>
  <c r="A77" i="13"/>
  <c r="A83" i="13"/>
  <c r="A103" i="13"/>
  <c r="A109" i="13"/>
  <c r="A115" i="13"/>
  <c r="A105" i="13"/>
  <c r="A6" i="13"/>
  <c r="A12" i="13"/>
  <c r="A62" i="13"/>
  <c r="A80" i="13"/>
  <c r="A92" i="13"/>
  <c r="A112" i="13"/>
  <c r="A124" i="13"/>
  <c r="A9" i="13"/>
  <c r="A21" i="13"/>
  <c r="A27" i="13"/>
  <c r="I38" i="13"/>
  <c r="A45" i="13"/>
  <c r="A89" i="13"/>
  <c r="A121" i="13"/>
  <c r="A130" i="13"/>
  <c r="A18" i="13"/>
  <c r="A24" i="13"/>
  <c r="A30" i="13"/>
  <c r="A36" i="13"/>
  <c r="A42" i="13"/>
  <c r="A54" i="13"/>
  <c r="A60" i="13"/>
  <c r="A86" i="13"/>
  <c r="A98" i="13"/>
  <c r="A118" i="13"/>
  <c r="A127" i="13"/>
  <c r="A133" i="13"/>
  <c r="A139" i="13"/>
  <c r="A15" i="13"/>
  <c r="A33" i="13"/>
  <c r="A39" i="13"/>
  <c r="A51" i="13"/>
  <c r="A57" i="13"/>
  <c r="A69" i="13"/>
  <c r="A75" i="13"/>
  <c r="A95" i="13"/>
  <c r="A101" i="13"/>
  <c r="A107" i="13"/>
  <c r="A136" i="13"/>
  <c r="A48" i="13"/>
  <c r="A66" i="13"/>
  <c r="A72" i="13"/>
  <c r="A84" i="13"/>
  <c r="A104" i="13"/>
  <c r="A116" i="13"/>
  <c r="A49" i="13"/>
  <c r="I6" i="13"/>
  <c r="A13" i="13"/>
  <c r="A63" i="13"/>
  <c r="A81" i="13"/>
  <c r="A113" i="13"/>
  <c r="A73" i="13"/>
  <c r="A4" i="13"/>
  <c r="A10" i="13"/>
  <c r="A22" i="13"/>
  <c r="A28" i="13"/>
  <c r="A78" i="13"/>
  <c r="A90" i="13"/>
  <c r="A110" i="13"/>
  <c r="A122" i="13"/>
  <c r="A131" i="13"/>
  <c r="A7" i="13"/>
  <c r="A19" i="13"/>
  <c r="A25" i="13"/>
  <c r="A37" i="13"/>
  <c r="A43" i="13"/>
  <c r="A87" i="13"/>
  <c r="A93" i="13"/>
  <c r="A99" i="13"/>
  <c r="A119" i="13"/>
  <c r="A125" i="13"/>
  <c r="A128" i="13"/>
  <c r="A140" i="13"/>
  <c r="A40" i="12"/>
  <c r="A62" i="12"/>
  <c r="A6" i="12"/>
  <c r="A9" i="12"/>
  <c r="A46" i="12"/>
  <c r="A49" i="12"/>
  <c r="A74" i="12"/>
  <c r="A80" i="12"/>
  <c r="A83" i="12"/>
  <c r="A108" i="12"/>
  <c r="A111" i="12"/>
  <c r="A130" i="12"/>
  <c r="A133" i="12"/>
  <c r="A68" i="12"/>
  <c r="A31" i="12"/>
  <c r="A34" i="12"/>
  <c r="A59" i="12"/>
  <c r="A65" i="12"/>
  <c r="A102" i="12"/>
  <c r="A121" i="12"/>
  <c r="A19" i="12"/>
  <c r="A22" i="12"/>
  <c r="A28" i="12"/>
  <c r="A56" i="12"/>
  <c r="A93" i="12"/>
  <c r="A96" i="12"/>
  <c r="A99" i="12"/>
  <c r="A118" i="12"/>
  <c r="A140" i="12"/>
  <c r="A144" i="12"/>
  <c r="A71" i="12"/>
  <c r="A13" i="12"/>
  <c r="A16" i="12"/>
  <c r="A25" i="12"/>
  <c r="A53" i="12"/>
  <c r="A78" i="12"/>
  <c r="A87" i="12"/>
  <c r="A90" i="12"/>
  <c r="A115" i="12"/>
  <c r="A137" i="12"/>
  <c r="A105" i="12"/>
  <c r="A7" i="12"/>
  <c r="A10" i="12"/>
  <c r="A47" i="12"/>
  <c r="A50" i="12"/>
  <c r="A75" i="12"/>
  <c r="A81" i="12"/>
  <c r="A84" i="12"/>
  <c r="A109" i="12"/>
  <c r="A112" i="12"/>
  <c r="A134" i="12"/>
  <c r="A4" i="12"/>
  <c r="A38" i="12"/>
  <c r="A41" i="12"/>
  <c r="A44" i="12"/>
  <c r="A69" i="12"/>
  <c r="A72" i="12"/>
  <c r="A106" i="12"/>
  <c r="A125" i="12"/>
  <c r="A128" i="12"/>
  <c r="A131" i="12"/>
  <c r="A43" i="12"/>
  <c r="A35" i="12"/>
  <c r="A60" i="12"/>
  <c r="A63" i="12"/>
  <c r="A66" i="12"/>
  <c r="A103" i="12"/>
  <c r="A122" i="12"/>
  <c r="A20" i="12"/>
  <c r="A23" i="12"/>
  <c r="A29" i="12"/>
  <c r="A32" i="12"/>
  <c r="A57" i="12"/>
  <c r="A94" i="12"/>
  <c r="A97" i="12"/>
  <c r="A100" i="12"/>
  <c r="A119" i="12"/>
  <c r="A142" i="12"/>
  <c r="A145" i="12"/>
  <c r="A37" i="12"/>
  <c r="A124" i="12"/>
  <c r="A14" i="12"/>
  <c r="A17" i="12"/>
  <c r="A26" i="12"/>
  <c r="A54" i="12"/>
  <c r="A91" i="12"/>
  <c r="A116" i="12"/>
  <c r="A138" i="12"/>
  <c r="A11" i="12"/>
  <c r="A51" i="12"/>
  <c r="A76" i="12"/>
  <c r="A79" i="12"/>
  <c r="A82" i="12"/>
  <c r="A85" i="12"/>
  <c r="A88" i="12"/>
  <c r="A110" i="12"/>
  <c r="A113" i="12"/>
  <c r="A135" i="12"/>
  <c r="A5" i="12"/>
  <c r="A8" i="12"/>
  <c r="A39" i="12"/>
  <c r="A42" i="12"/>
  <c r="A45" i="12"/>
  <c r="A48" i="12"/>
  <c r="A70" i="12"/>
  <c r="A73" i="12"/>
  <c r="A107" i="12"/>
  <c r="A126" i="12"/>
  <c r="A129" i="12"/>
  <c r="A132" i="12"/>
  <c r="A2" i="12"/>
  <c r="A36" i="12"/>
  <c r="A61" i="12"/>
  <c r="A67" i="12"/>
  <c r="A104" i="12"/>
  <c r="A123" i="12"/>
  <c r="A127" i="12"/>
  <c r="A30" i="12"/>
  <c r="A33" i="12"/>
  <c r="A58" i="12"/>
  <c r="A64" i="12"/>
  <c r="A98" i="12"/>
  <c r="A101" i="12"/>
  <c r="A120" i="12"/>
  <c r="A143" i="12"/>
  <c r="A15" i="12"/>
  <c r="A18" i="12"/>
  <c r="A21" i="12"/>
  <c r="A24" i="12"/>
  <c r="A27" i="12"/>
  <c r="A55" i="12"/>
  <c r="A92" i="12"/>
  <c r="A95" i="12"/>
  <c r="A117" i="12"/>
  <c r="A139" i="12"/>
  <c r="A12" i="12"/>
  <c r="A52" i="12"/>
  <c r="A77" i="12"/>
  <c r="A86" i="12"/>
  <c r="A89" i="12"/>
  <c r="A114" i="12"/>
  <c r="A136" i="12"/>
  <c r="A14" i="2"/>
  <c r="A22" i="2"/>
  <c r="A30" i="2"/>
  <c r="A38" i="2"/>
  <c r="A46" i="2"/>
  <c r="A66" i="2"/>
  <c r="A7" i="2"/>
  <c r="A19" i="2"/>
  <c r="A27" i="2"/>
  <c r="A35" i="2"/>
  <c r="A51" i="2"/>
  <c r="A63" i="2"/>
  <c r="A67" i="2"/>
  <c r="A71" i="2"/>
  <c r="A75" i="2"/>
  <c r="A91" i="2"/>
  <c r="A95" i="2"/>
  <c r="A99" i="2"/>
  <c r="A103" i="2"/>
  <c r="A107" i="2"/>
  <c r="A111" i="2"/>
  <c r="A115" i="2"/>
  <c r="A119" i="2"/>
  <c r="A123" i="2"/>
  <c r="A127" i="2"/>
  <c r="A131" i="2"/>
  <c r="A135" i="2"/>
  <c r="A139" i="2"/>
  <c r="A144" i="2"/>
  <c r="A39" i="2"/>
  <c r="A55" i="2"/>
  <c r="A87" i="2"/>
  <c r="A3" i="2"/>
  <c r="A11" i="2"/>
  <c r="A23" i="2"/>
  <c r="A31" i="2"/>
  <c r="A43" i="2"/>
  <c r="A59" i="2"/>
  <c r="A79" i="2"/>
  <c r="A15" i="2"/>
  <c r="A47" i="2"/>
  <c r="A83" i="2"/>
  <c r="A12" i="2"/>
  <c r="A36" i="2"/>
  <c r="A48" i="2"/>
  <c r="A56" i="2"/>
  <c r="A68" i="2"/>
  <c r="A72" i="2"/>
  <c r="A76" i="2"/>
  <c r="A88" i="2"/>
  <c r="A92" i="2"/>
  <c r="A96" i="2"/>
  <c r="A100" i="2"/>
  <c r="A104" i="2"/>
  <c r="A108" i="2"/>
  <c r="A112" i="2"/>
  <c r="A116" i="2"/>
  <c r="A120" i="2"/>
  <c r="A124" i="2"/>
  <c r="A128" i="2"/>
  <c r="A132" i="2"/>
  <c r="A136" i="2"/>
  <c r="A140" i="2"/>
  <c r="A145" i="2"/>
  <c r="A28" i="2"/>
  <c r="A40" i="2"/>
  <c r="A52" i="2"/>
  <c r="A80" i="2"/>
  <c r="A24" i="2"/>
  <c r="A44" i="2"/>
  <c r="A64" i="2"/>
  <c r="A84" i="2"/>
  <c r="A4" i="2"/>
  <c r="A60" i="2"/>
  <c r="A20" i="2"/>
  <c r="A9" i="2"/>
  <c r="A21" i="2"/>
  <c r="A33" i="2"/>
  <c r="A45" i="2"/>
  <c r="A53" i="2"/>
  <c r="A57" i="2"/>
  <c r="A65" i="2"/>
  <c r="A69" i="2"/>
  <c r="A77" i="2"/>
  <c r="A81" i="2"/>
  <c r="A85" i="2"/>
  <c r="A89" i="2"/>
  <c r="A93" i="2"/>
  <c r="A97" i="2"/>
  <c r="A101" i="2"/>
  <c r="A105" i="2"/>
  <c r="A109" i="2"/>
  <c r="A113" i="2"/>
  <c r="A117" i="2"/>
  <c r="A121" i="2"/>
  <c r="A125" i="2"/>
  <c r="A129" i="2"/>
  <c r="A133" i="2"/>
  <c r="A137" i="2"/>
  <c r="A141" i="2"/>
  <c r="A16" i="2"/>
  <c r="A17" i="2"/>
  <c r="A37" i="2"/>
  <c r="A49" i="2"/>
  <c r="A73" i="2"/>
  <c r="A32" i="2"/>
  <c r="A13" i="2"/>
  <c r="A25" i="2"/>
  <c r="A41" i="2"/>
  <c r="A61" i="2"/>
  <c r="A8" i="2"/>
  <c r="A5" i="2"/>
  <c r="A29" i="2"/>
  <c r="A2" i="2"/>
  <c r="A10" i="2"/>
  <c r="A18" i="2"/>
  <c r="A26" i="2"/>
  <c r="A34" i="2"/>
  <c r="A42" i="2"/>
  <c r="A50" i="2"/>
  <c r="A54" i="2"/>
  <c r="A58" i="2"/>
  <c r="A62" i="2"/>
  <c r="A70" i="2"/>
  <c r="A74" i="2"/>
  <c r="A78" i="2"/>
  <c r="A82" i="2"/>
  <c r="A86" i="2"/>
  <c r="A90" i="2"/>
  <c r="A94" i="2"/>
  <c r="A98" i="2"/>
  <c r="A102" i="2"/>
  <c r="A106" i="2"/>
  <c r="A110" i="2"/>
  <c r="A114" i="2"/>
  <c r="A118" i="2"/>
  <c r="A122" i="2"/>
  <c r="A126" i="2"/>
  <c r="A130" i="2"/>
  <c r="A134" i="2"/>
  <c r="A138" i="2"/>
  <c r="A142" i="2"/>
  <c r="I4" i="13"/>
  <c r="J2" i="14"/>
  <c r="J50" i="14"/>
  <c r="I93" i="14"/>
  <c r="I125" i="14"/>
  <c r="I30" i="14"/>
  <c r="I33" i="14"/>
  <c r="I14" i="14"/>
  <c r="J65" i="14"/>
  <c r="J18" i="14"/>
  <c r="J70" i="13"/>
  <c r="J72" i="13"/>
  <c r="I9" i="13"/>
  <c r="I41" i="13"/>
  <c r="I25" i="13"/>
  <c r="J7" i="13"/>
  <c r="I36" i="13"/>
  <c r="I56" i="13"/>
  <c r="J102" i="13"/>
  <c r="I151" i="13"/>
  <c r="J66" i="13"/>
  <c r="J105" i="13"/>
  <c r="I87" i="13"/>
  <c r="I119" i="13"/>
  <c r="I24" i="13"/>
  <c r="J114" i="13"/>
  <c r="J44" i="13"/>
  <c r="I75" i="13"/>
  <c r="J57" i="13"/>
  <c r="I89" i="13"/>
  <c r="I137" i="13"/>
  <c r="I121" i="13"/>
  <c r="I49" i="14"/>
  <c r="J56" i="14"/>
  <c r="I25" i="14"/>
  <c r="J10" i="14"/>
  <c r="J57" i="14"/>
  <c r="J26" i="14"/>
  <c r="I122" i="14"/>
  <c r="I12" i="14"/>
  <c r="I44" i="14"/>
  <c r="I123" i="14"/>
  <c r="J24" i="14"/>
  <c r="I91" i="14"/>
  <c r="I47" i="13"/>
  <c r="J94" i="13"/>
  <c r="J31" i="13"/>
  <c r="J15" i="13"/>
  <c r="J51" i="13"/>
  <c r="J82" i="13"/>
  <c r="I107" i="13"/>
  <c r="I130" i="13"/>
  <c r="I49" i="13"/>
  <c r="I153" i="12"/>
  <c r="I154" i="13"/>
  <c r="I87" i="14"/>
  <c r="J119" i="14"/>
  <c r="J40" i="14"/>
  <c r="I95" i="14"/>
  <c r="I127" i="14"/>
  <c r="J104" i="14"/>
  <c r="J121" i="14"/>
  <c r="I135" i="14"/>
  <c r="J8" i="14"/>
  <c r="I41" i="14"/>
  <c r="I138" i="14"/>
  <c r="I62" i="14"/>
  <c r="I79" i="14"/>
  <c r="J71" i="14"/>
  <c r="I113" i="14"/>
  <c r="I6" i="14"/>
  <c r="I9" i="14"/>
  <c r="I17" i="14"/>
  <c r="J55" i="14"/>
  <c r="J88" i="14"/>
  <c r="J42" i="14"/>
  <c r="I103" i="14"/>
  <c r="I111" i="14"/>
  <c r="I72" i="14"/>
  <c r="J34" i="14"/>
  <c r="J106" i="14"/>
  <c r="I23" i="13"/>
  <c r="I62" i="13"/>
  <c r="I86" i="13"/>
  <c r="I3" i="13"/>
  <c r="J19" i="13"/>
  <c r="I27" i="13"/>
  <c r="J35" i="13"/>
  <c r="I39" i="13"/>
  <c r="J43" i="13"/>
  <c r="J52" i="13"/>
  <c r="I71" i="13"/>
  <c r="J78" i="13"/>
  <c r="J98" i="13"/>
  <c r="I103" i="13"/>
  <c r="J110" i="13"/>
  <c r="J118" i="13"/>
  <c r="I91" i="13"/>
  <c r="I123" i="13"/>
  <c r="I126" i="13"/>
  <c r="J8" i="13"/>
  <c r="J12" i="13"/>
  <c r="J16" i="13"/>
  <c r="J20" i="13"/>
  <c r="J40" i="13"/>
  <c r="I48" i="13"/>
  <c r="J59" i="13"/>
  <c r="J63" i="13"/>
  <c r="J67" i="13"/>
  <c r="J153" i="13"/>
  <c r="J15" i="14"/>
  <c r="J31" i="14"/>
  <c r="I66" i="14"/>
  <c r="J90" i="14"/>
  <c r="I28" i="13"/>
  <c r="J32" i="13"/>
  <c r="I55" i="13"/>
  <c r="I139" i="13"/>
  <c r="I3" i="14"/>
  <c r="I47" i="14"/>
  <c r="I51" i="14"/>
  <c r="I78" i="14"/>
  <c r="J98" i="14"/>
  <c r="I19" i="14"/>
  <c r="I35" i="14"/>
  <c r="I34" i="13"/>
  <c r="I74" i="13"/>
  <c r="I106" i="13"/>
  <c r="I129" i="13"/>
  <c r="I65" i="13"/>
  <c r="I97" i="13"/>
  <c r="I58" i="13"/>
  <c r="I18" i="13"/>
  <c r="I11" i="13"/>
  <c r="I90" i="13"/>
  <c r="I122" i="13"/>
  <c r="I50" i="13"/>
  <c r="I2" i="13"/>
  <c r="I81" i="13"/>
  <c r="I113" i="13"/>
  <c r="I138" i="13"/>
  <c r="J151" i="12"/>
  <c r="I152" i="12"/>
  <c r="I95" i="13"/>
  <c r="I64" i="14"/>
  <c r="I79" i="13"/>
  <c r="J39" i="14"/>
  <c r="I111" i="13"/>
  <c r="J85" i="14"/>
  <c r="I101" i="14"/>
  <c r="I117" i="14"/>
  <c r="I133" i="14"/>
  <c r="I22" i="14"/>
  <c r="I70" i="14"/>
  <c r="J120" i="14"/>
  <c r="I7" i="14"/>
  <c r="J136" i="14"/>
  <c r="I38" i="14"/>
  <c r="J86" i="14"/>
  <c r="J73" i="14"/>
  <c r="I81" i="14"/>
  <c r="J102" i="14"/>
  <c r="J118" i="14"/>
  <c r="I97" i="14"/>
  <c r="J134" i="14"/>
  <c r="I23" i="14"/>
  <c r="I54" i="14"/>
  <c r="I69" i="14"/>
  <c r="I112" i="13"/>
  <c r="I33" i="13"/>
  <c r="I96" i="13"/>
  <c r="I17" i="13"/>
  <c r="I80" i="13"/>
  <c r="I128" i="13"/>
  <c r="I64" i="13"/>
  <c r="I155" i="12"/>
  <c r="I150" i="12"/>
  <c r="I27" i="14"/>
  <c r="I108" i="14"/>
  <c r="I61" i="14"/>
  <c r="I137" i="14"/>
  <c r="I74" i="14"/>
  <c r="I124" i="14"/>
  <c r="I150" i="13"/>
  <c r="I43" i="14"/>
  <c r="I77" i="14"/>
  <c r="I89" i="14"/>
  <c r="I11" i="14"/>
  <c r="I46" i="14"/>
  <c r="I105" i="14"/>
  <c r="I58" i="14"/>
  <c r="I92" i="14"/>
  <c r="I42" i="13"/>
  <c r="J128" i="14"/>
  <c r="J48" i="14"/>
  <c r="I26" i="13"/>
  <c r="H157" i="13"/>
  <c r="J96" i="14"/>
  <c r="J16" i="14"/>
  <c r="I10" i="13"/>
  <c r="J126" i="14"/>
  <c r="I114" i="14"/>
  <c r="I120" i="13"/>
  <c r="J94" i="14"/>
  <c r="I152" i="13"/>
  <c r="I104" i="13"/>
  <c r="J63" i="14"/>
  <c r="H157" i="2"/>
  <c r="J112" i="14"/>
  <c r="G157" i="13"/>
  <c r="I88" i="13"/>
  <c r="J32" i="14"/>
  <c r="J80" i="14"/>
  <c r="I73" i="13"/>
  <c r="I130" i="14"/>
  <c r="J110" i="14"/>
  <c r="J41" i="2"/>
  <c r="I35" i="2"/>
  <c r="I27" i="2"/>
  <c r="J26" i="2"/>
  <c r="I19" i="2"/>
  <c r="J135" i="2"/>
  <c r="I107" i="2"/>
  <c r="I97" i="2"/>
  <c r="I91" i="2"/>
  <c r="I89" i="2"/>
  <c r="I74" i="2"/>
  <c r="J64" i="2"/>
  <c r="J73" i="2"/>
  <c r="I60" i="2"/>
  <c r="J57" i="2"/>
  <c r="J56" i="2"/>
  <c r="I5" i="14"/>
  <c r="I21" i="14"/>
  <c r="I37" i="14"/>
  <c r="I53" i="14"/>
  <c r="I68" i="14"/>
  <c r="I83" i="14"/>
  <c r="I99" i="14"/>
  <c r="I115" i="14"/>
  <c r="I131" i="14"/>
  <c r="I156" i="13"/>
  <c r="I5" i="13"/>
  <c r="I21" i="13"/>
  <c r="I37" i="13"/>
  <c r="I53" i="13"/>
  <c r="I68" i="13"/>
  <c r="I83" i="13"/>
  <c r="I99" i="13"/>
  <c r="I115" i="13"/>
  <c r="I131" i="13"/>
  <c r="I127" i="13"/>
  <c r="I134" i="13"/>
  <c r="I156" i="12"/>
  <c r="I150" i="14"/>
  <c r="I152" i="14"/>
  <c r="I154" i="14"/>
  <c r="I156" i="14"/>
  <c r="F157" i="14"/>
  <c r="G157" i="14"/>
  <c r="H157" i="14"/>
  <c r="I151" i="14"/>
  <c r="I153" i="14"/>
  <c r="I155" i="14"/>
  <c r="F157" i="13"/>
  <c r="I2" i="12"/>
  <c r="I4" i="12"/>
  <c r="I6" i="12"/>
  <c r="I8" i="12"/>
  <c r="I10" i="12"/>
  <c r="I12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5" i="12"/>
  <c r="I57" i="12"/>
  <c r="I59" i="12"/>
  <c r="I61" i="12"/>
  <c r="I63" i="12"/>
  <c r="I65" i="12"/>
  <c r="I67" i="12"/>
  <c r="I69" i="12"/>
  <c r="I71" i="12"/>
  <c r="I73" i="12"/>
  <c r="I75" i="12"/>
  <c r="I77" i="12"/>
  <c r="I80" i="12"/>
  <c r="I82" i="12"/>
  <c r="I84" i="12"/>
  <c r="I86" i="12"/>
  <c r="I88" i="12"/>
  <c r="I90" i="12"/>
  <c r="I92" i="12"/>
  <c r="I94" i="12"/>
  <c r="I96" i="12"/>
  <c r="I98" i="12"/>
  <c r="I100" i="12"/>
  <c r="I102" i="12"/>
  <c r="I104" i="12"/>
  <c r="I106" i="12"/>
  <c r="I108" i="12"/>
  <c r="I110" i="12"/>
  <c r="I112" i="12"/>
  <c r="I114" i="12"/>
  <c r="I116" i="12"/>
  <c r="I118" i="12"/>
  <c r="I120" i="12"/>
  <c r="I122" i="12"/>
  <c r="I124" i="12"/>
  <c r="I126" i="12"/>
  <c r="I128" i="12"/>
  <c r="I130" i="12"/>
  <c r="I132" i="12"/>
  <c r="I134" i="12"/>
  <c r="I136" i="12"/>
  <c r="F157" i="12"/>
  <c r="G157" i="12"/>
  <c r="I3" i="12"/>
  <c r="I5" i="12"/>
  <c r="I7" i="12"/>
  <c r="I9" i="12"/>
  <c r="I11" i="12"/>
  <c r="I13" i="12"/>
  <c r="I15" i="12"/>
  <c r="I17" i="12"/>
  <c r="I19" i="12"/>
  <c r="I21" i="12"/>
  <c r="I23" i="12"/>
  <c r="I25" i="12"/>
  <c r="I27" i="12"/>
  <c r="I29" i="12"/>
  <c r="I31" i="12"/>
  <c r="I33" i="12"/>
  <c r="I35" i="12"/>
  <c r="I37" i="12"/>
  <c r="I39" i="12"/>
  <c r="I41" i="12"/>
  <c r="I43" i="12"/>
  <c r="I45" i="12"/>
  <c r="I47" i="12"/>
  <c r="I49" i="12"/>
  <c r="I51" i="12"/>
  <c r="I53" i="12"/>
  <c r="I56" i="12"/>
  <c r="I58" i="12"/>
  <c r="I60" i="12"/>
  <c r="I62" i="12"/>
  <c r="I64" i="12"/>
  <c r="I66" i="12"/>
  <c r="I68" i="12"/>
  <c r="I70" i="12"/>
  <c r="I72" i="12"/>
  <c r="I74" i="12"/>
  <c r="I76" i="12"/>
  <c r="I78" i="12"/>
  <c r="I79" i="12"/>
  <c r="I81" i="12"/>
  <c r="I83" i="12"/>
  <c r="I85" i="12"/>
  <c r="I87" i="12"/>
  <c r="I89" i="12"/>
  <c r="I91" i="12"/>
  <c r="I93" i="12"/>
  <c r="I95" i="12"/>
  <c r="I97" i="12"/>
  <c r="I99" i="12"/>
  <c r="I101" i="12"/>
  <c r="I103" i="12"/>
  <c r="I105" i="12"/>
  <c r="I107" i="12"/>
  <c r="I109" i="12"/>
  <c r="I111" i="12"/>
  <c r="I113" i="12"/>
  <c r="I115" i="12"/>
  <c r="I117" i="12"/>
  <c r="I119" i="12"/>
  <c r="I121" i="12"/>
  <c r="I123" i="12"/>
  <c r="I125" i="12"/>
  <c r="I127" i="12"/>
  <c r="I129" i="12"/>
  <c r="I131" i="12"/>
  <c r="I133" i="12"/>
  <c r="I135" i="12"/>
  <c r="I137" i="12"/>
  <c r="H157" i="12"/>
  <c r="J96" i="2"/>
  <c r="I129" i="2"/>
  <c r="J95" i="2"/>
  <c r="I58" i="2"/>
  <c r="J25" i="2"/>
  <c r="J128" i="2"/>
  <c r="J18" i="2"/>
  <c r="I123" i="2"/>
  <c r="J88" i="2"/>
  <c r="I51" i="2"/>
  <c r="J17" i="2"/>
  <c r="I121" i="2"/>
  <c r="J87" i="2"/>
  <c r="J50" i="2"/>
  <c r="I13" i="2"/>
  <c r="I156" i="2"/>
  <c r="J120" i="2"/>
  <c r="I81" i="2"/>
  <c r="J49" i="2"/>
  <c r="I11" i="2"/>
  <c r="J155" i="2"/>
  <c r="J119" i="2"/>
  <c r="J80" i="2"/>
  <c r="I45" i="2"/>
  <c r="J10" i="2"/>
  <c r="J154" i="2"/>
  <c r="I113" i="2"/>
  <c r="J79" i="2"/>
  <c r="I43" i="2"/>
  <c r="J9" i="2"/>
  <c r="J127" i="2"/>
  <c r="I150" i="2"/>
  <c r="J112" i="2"/>
  <c r="I76" i="2"/>
  <c r="J42" i="2"/>
  <c r="I3" i="2"/>
  <c r="G157" i="2"/>
  <c r="J111" i="2"/>
  <c r="I105" i="2"/>
  <c r="J72" i="2"/>
  <c r="J34" i="2"/>
  <c r="I139" i="2"/>
  <c r="J104" i="2"/>
  <c r="I66" i="2"/>
  <c r="J33" i="2"/>
  <c r="I137" i="2"/>
  <c r="J103" i="2"/>
  <c r="J65" i="2"/>
  <c r="I29" i="2"/>
  <c r="J153" i="2"/>
  <c r="J134" i="2"/>
  <c r="J126" i="2"/>
  <c r="J118" i="2"/>
  <c r="J110" i="2"/>
  <c r="J102" i="2"/>
  <c r="J94" i="2"/>
  <c r="J86" i="2"/>
  <c r="J71" i="2"/>
  <c r="J63" i="2"/>
  <c r="J55" i="2"/>
  <c r="J48" i="2"/>
  <c r="J40" i="2"/>
  <c r="J32" i="2"/>
  <c r="J24" i="2"/>
  <c r="J16" i="2"/>
  <c r="J8" i="2"/>
  <c r="J152" i="2"/>
  <c r="J133" i="2"/>
  <c r="J125" i="2"/>
  <c r="J117" i="2"/>
  <c r="J109" i="2"/>
  <c r="J101" i="2"/>
  <c r="J93" i="2"/>
  <c r="J85" i="2"/>
  <c r="J78" i="2"/>
  <c r="J70" i="2"/>
  <c r="J62" i="2"/>
  <c r="J47" i="2"/>
  <c r="J39" i="2"/>
  <c r="J31" i="2"/>
  <c r="J23" i="2"/>
  <c r="J15" i="2"/>
  <c r="J7" i="2"/>
  <c r="F157" i="2"/>
  <c r="J151" i="2"/>
  <c r="J132" i="2"/>
  <c r="J124" i="2"/>
  <c r="J116" i="2"/>
  <c r="J108" i="2"/>
  <c r="J100" i="2"/>
  <c r="J92" i="2"/>
  <c r="J84" i="2"/>
  <c r="J77" i="2"/>
  <c r="J69" i="2"/>
  <c r="J61" i="2"/>
  <c r="J54" i="2"/>
  <c r="J46" i="2"/>
  <c r="J38" i="2"/>
  <c r="J30" i="2"/>
  <c r="J22" i="2"/>
  <c r="J14" i="2"/>
  <c r="J6" i="2"/>
  <c r="J131" i="2"/>
  <c r="J115" i="2"/>
  <c r="J99" i="2"/>
  <c r="J83" i="2"/>
  <c r="J68" i="2"/>
  <c r="J53" i="2"/>
  <c r="J37" i="2"/>
  <c r="J21" i="2"/>
  <c r="J5" i="2"/>
  <c r="I2" i="2"/>
  <c r="J130" i="2"/>
  <c r="J122" i="2"/>
  <c r="J114" i="2"/>
  <c r="J106" i="2"/>
  <c r="J98" i="2"/>
  <c r="J90" i="2"/>
  <c r="J82" i="2"/>
  <c r="J75" i="2"/>
  <c r="J67" i="2"/>
  <c r="J59" i="2"/>
  <c r="J52" i="2"/>
  <c r="J44" i="2"/>
  <c r="J36" i="2"/>
  <c r="J28" i="2"/>
  <c r="J20" i="2"/>
  <c r="J12" i="2"/>
  <c r="J4" i="2"/>
  <c r="I157" i="2" l="1"/>
  <c r="N145" i="1"/>
  <c r="G148" i="12"/>
  <c r="G159" i="12" s="1"/>
  <c r="F148" i="13"/>
  <c r="F159" i="13" s="1"/>
  <c r="I146" i="2"/>
  <c r="I147" i="12"/>
  <c r="I146" i="14"/>
  <c r="I147" i="13"/>
  <c r="I146" i="12"/>
  <c r="I147" i="14"/>
  <c r="I146" i="13"/>
  <c r="I147" i="2"/>
  <c r="F148" i="12"/>
  <c r="F159" i="12" s="1"/>
  <c r="F148" i="2"/>
  <c r="F159" i="2" s="1"/>
  <c r="H148" i="14"/>
  <c r="H159" i="14" s="1"/>
  <c r="G148" i="13"/>
  <c r="G159" i="13" s="1"/>
  <c r="G148" i="14"/>
  <c r="G159" i="14" s="1"/>
  <c r="I157" i="13"/>
  <c r="H148" i="13"/>
  <c r="H159" i="13" s="1"/>
  <c r="I157" i="12"/>
  <c r="G148" i="2"/>
  <c r="G159" i="2" s="1"/>
  <c r="H148" i="2"/>
  <c r="H148" i="12"/>
  <c r="H159" i="12" s="1"/>
  <c r="I157" i="14"/>
  <c r="F148" i="14"/>
  <c r="F159" i="14" s="1"/>
  <c r="H159" i="2" l="1"/>
  <c r="I148" i="14"/>
  <c r="I159" i="14" s="1"/>
  <c r="I148" i="13"/>
  <c r="I159" i="13" s="1"/>
  <c r="I148" i="12"/>
  <c r="I159" i="12" s="1"/>
  <c r="N150" i="1"/>
  <c r="N151" i="1"/>
  <c r="N152" i="1"/>
  <c r="N153" i="1"/>
  <c r="N154" i="1"/>
  <c r="N155" i="1"/>
  <c r="N156" i="1"/>
  <c r="G151" i="1"/>
  <c r="G152" i="1"/>
  <c r="G153" i="1"/>
  <c r="G154" i="1"/>
  <c r="G155" i="1"/>
  <c r="G156" i="1"/>
  <c r="G150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B151" i="1"/>
  <c r="B152" i="1"/>
  <c r="B153" i="1"/>
  <c r="B154" i="1"/>
  <c r="B155" i="1"/>
  <c r="B156" i="1"/>
  <c r="B15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2" i="1"/>
  <c r="D2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2" i="1"/>
  <c r="A143" i="1" l="1"/>
  <c r="F146" i="1"/>
  <c r="F147" i="1"/>
  <c r="M146" i="1"/>
  <c r="M147" i="1"/>
  <c r="K147" i="1"/>
  <c r="L147" i="1"/>
  <c r="K146" i="1"/>
  <c r="J147" i="1"/>
  <c r="J146" i="1"/>
  <c r="L146" i="1"/>
  <c r="N146" i="1"/>
  <c r="N147" i="1"/>
  <c r="A93" i="1"/>
  <c r="A4" i="1"/>
  <c r="A77" i="1"/>
  <c r="A45" i="1"/>
  <c r="A29" i="1"/>
  <c r="A13" i="1"/>
  <c r="A12" i="1"/>
  <c r="A61" i="1"/>
  <c r="A105" i="1"/>
  <c r="A128" i="1"/>
  <c r="A112" i="1"/>
  <c r="A96" i="1"/>
  <c r="A80" i="1"/>
  <c r="A64" i="1"/>
  <c r="A48" i="1"/>
  <c r="A32" i="1"/>
  <c r="A16" i="1"/>
  <c r="A111" i="1"/>
  <c r="A95" i="1"/>
  <c r="A63" i="1"/>
  <c r="A47" i="1"/>
  <c r="A31" i="1"/>
  <c r="A15" i="1"/>
  <c r="A127" i="1"/>
  <c r="A79" i="1"/>
  <c r="A142" i="1"/>
  <c r="A126" i="1"/>
  <c r="A110" i="1"/>
  <c r="A94" i="1"/>
  <c r="A78" i="1"/>
  <c r="A62" i="1"/>
  <c r="A46" i="1"/>
  <c r="A30" i="1"/>
  <c r="A14" i="1"/>
  <c r="A145" i="1"/>
  <c r="A108" i="1"/>
  <c r="A92" i="1"/>
  <c r="A76" i="1"/>
  <c r="A60" i="1"/>
  <c r="A44" i="1"/>
  <c r="A28" i="1"/>
  <c r="A139" i="1"/>
  <c r="A123" i="1"/>
  <c r="A107" i="1"/>
  <c r="A91" i="1"/>
  <c r="A75" i="1"/>
  <c r="A59" i="1"/>
  <c r="A43" i="1"/>
  <c r="A27" i="1"/>
  <c r="A11" i="1"/>
  <c r="A109" i="1"/>
  <c r="A138" i="1"/>
  <c r="A122" i="1"/>
  <c r="A106" i="1"/>
  <c r="A90" i="1"/>
  <c r="A74" i="1"/>
  <c r="A58" i="1"/>
  <c r="A42" i="1"/>
  <c r="A26" i="1"/>
  <c r="A10" i="1"/>
  <c r="A137" i="1"/>
  <c r="A89" i="1"/>
  <c r="A73" i="1"/>
  <c r="A57" i="1"/>
  <c r="A41" i="1"/>
  <c r="A25" i="1"/>
  <c r="A9" i="1"/>
  <c r="A140" i="1"/>
  <c r="A136" i="1"/>
  <c r="A88" i="1"/>
  <c r="A72" i="1"/>
  <c r="A56" i="1"/>
  <c r="A40" i="1"/>
  <c r="A24" i="1"/>
  <c r="A8" i="1"/>
  <c r="A144" i="1"/>
  <c r="A121" i="1"/>
  <c r="A103" i="1"/>
  <c r="A87" i="1"/>
  <c r="A71" i="1"/>
  <c r="A55" i="1"/>
  <c r="A39" i="1"/>
  <c r="A23" i="1"/>
  <c r="A7" i="1"/>
  <c r="A134" i="1"/>
  <c r="A118" i="1"/>
  <c r="A102" i="1"/>
  <c r="A86" i="1"/>
  <c r="A70" i="1"/>
  <c r="A54" i="1"/>
  <c r="A38" i="1"/>
  <c r="A22" i="1"/>
  <c r="A6" i="1"/>
  <c r="A125" i="1"/>
  <c r="A120" i="1"/>
  <c r="A133" i="1"/>
  <c r="A117" i="1"/>
  <c r="A101" i="1"/>
  <c r="A85" i="1"/>
  <c r="A69" i="1"/>
  <c r="A53" i="1"/>
  <c r="A37" i="1"/>
  <c r="A21" i="1"/>
  <c r="A5" i="1"/>
  <c r="A141" i="1"/>
  <c r="A135" i="1"/>
  <c r="A100" i="1"/>
  <c r="A52" i="1"/>
  <c r="A104" i="1"/>
  <c r="A132" i="1"/>
  <c r="A68" i="1"/>
  <c r="A20" i="1"/>
  <c r="A2" i="1"/>
  <c r="A131" i="1"/>
  <c r="A115" i="1"/>
  <c r="A99" i="1"/>
  <c r="A83" i="1"/>
  <c r="A67" i="1"/>
  <c r="A51" i="1"/>
  <c r="A35" i="1"/>
  <c r="A19" i="1"/>
  <c r="A3" i="1"/>
  <c r="A124" i="1"/>
  <c r="A116" i="1"/>
  <c r="A36" i="1"/>
  <c r="A130" i="1"/>
  <c r="A114" i="1"/>
  <c r="A98" i="1"/>
  <c r="A82" i="1"/>
  <c r="A66" i="1"/>
  <c r="A50" i="1"/>
  <c r="A34" i="1"/>
  <c r="A18" i="1"/>
  <c r="A119" i="1"/>
  <c r="A84" i="1"/>
  <c r="A129" i="1"/>
  <c r="A113" i="1"/>
  <c r="A97" i="1"/>
  <c r="A81" i="1"/>
  <c r="A65" i="1"/>
  <c r="A49" i="1"/>
  <c r="A33" i="1"/>
  <c r="A17" i="1"/>
  <c r="H152" i="1"/>
  <c r="I152" i="1" s="1"/>
  <c r="K157" i="1"/>
  <c r="J157" i="1"/>
  <c r="F157" i="1"/>
  <c r="L157" i="1"/>
  <c r="G157" i="1"/>
  <c r="M157" i="1"/>
  <c r="N157" i="1"/>
  <c r="F148" i="1" l="1"/>
  <c r="F159" i="1" s="1"/>
  <c r="M148" i="1"/>
  <c r="M159" i="1" s="1"/>
  <c r="K148" i="1"/>
  <c r="K159" i="1" s="1"/>
  <c r="J148" i="1"/>
  <c r="J159" i="1" s="1"/>
  <c r="N148" i="1"/>
  <c r="N159" i="1" s="1"/>
  <c r="L148" i="1"/>
  <c r="L159" i="1" s="1"/>
  <c r="P152" i="1"/>
  <c r="O152" i="1"/>
  <c r="H135" i="1" l="1"/>
  <c r="H134" i="1"/>
  <c r="H133" i="1"/>
  <c r="H132" i="1"/>
  <c r="H131" i="1"/>
  <c r="H130" i="1"/>
  <c r="G130" i="1" l="1"/>
  <c r="I130" i="1" s="1"/>
  <c r="G133" i="1"/>
  <c r="I133" i="1" s="1"/>
  <c r="G131" i="1"/>
  <c r="I131" i="1" s="1"/>
  <c r="G132" i="1"/>
  <c r="I132" i="1" s="1"/>
  <c r="G134" i="1"/>
  <c r="I134" i="1" s="1"/>
  <c r="G135" i="1"/>
  <c r="I135" i="1" s="1"/>
  <c r="P132" i="1" l="1"/>
  <c r="O132" i="1"/>
  <c r="P131" i="1"/>
  <c r="O131" i="1"/>
  <c r="P130" i="1"/>
  <c r="O130" i="1"/>
  <c r="P135" i="1"/>
  <c r="O135" i="1"/>
  <c r="P134" i="1"/>
  <c r="O134" i="1"/>
  <c r="P133" i="1"/>
  <c r="O133" i="1"/>
  <c r="H117" i="1" l="1"/>
  <c r="H31" i="1"/>
  <c r="H3" i="1"/>
  <c r="G3" i="1" l="1"/>
  <c r="I3" i="1" s="1"/>
  <c r="G31" i="1"/>
  <c r="I31" i="1" s="1"/>
  <c r="G117" i="1"/>
  <c r="I117" i="1" s="1"/>
  <c r="P117" i="1" l="1"/>
  <c r="O117" i="1"/>
  <c r="P31" i="1"/>
  <c r="O31" i="1"/>
  <c r="P3" i="1"/>
  <c r="O3" i="1"/>
  <c r="H102" i="1" l="1"/>
  <c r="G102" i="1" l="1"/>
  <c r="I102" i="1" s="1"/>
  <c r="P102" i="1" l="1"/>
  <c r="O102" i="1"/>
  <c r="H140" i="1"/>
  <c r="H139" i="1"/>
  <c r="H138" i="1"/>
  <c r="H137" i="1"/>
  <c r="H136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" i="1"/>
  <c r="H147" i="1" l="1"/>
  <c r="H146" i="1"/>
  <c r="H150" i="1"/>
  <c r="I150" i="1" s="1"/>
  <c r="H155" i="1"/>
  <c r="I155" i="1" s="1"/>
  <c r="P155" i="1" s="1"/>
  <c r="H151" i="1"/>
  <c r="I151" i="1" s="1"/>
  <c r="O151" i="1" s="1"/>
  <c r="H156" i="1"/>
  <c r="I156" i="1" s="1"/>
  <c r="P156" i="1" s="1"/>
  <c r="H153" i="1"/>
  <c r="I153" i="1" s="1"/>
  <c r="P153" i="1" s="1"/>
  <c r="H154" i="1"/>
  <c r="I154" i="1" s="1"/>
  <c r="O154" i="1" s="1"/>
  <c r="H157" i="1"/>
  <c r="P151" i="1" l="1"/>
  <c r="P154" i="1"/>
  <c r="O153" i="1"/>
  <c r="O156" i="1"/>
  <c r="H148" i="1"/>
  <c r="H159" i="1" s="1"/>
  <c r="O155" i="1"/>
  <c r="P150" i="1"/>
  <c r="O150" i="1"/>
  <c r="I157" i="1"/>
  <c r="O157" i="1" l="1"/>
  <c r="G140" i="1" l="1"/>
  <c r="I140" i="1" s="1"/>
  <c r="G139" i="1"/>
  <c r="I139" i="1" s="1"/>
  <c r="G138" i="1"/>
  <c r="I138" i="1" s="1"/>
  <c r="G137" i="1"/>
  <c r="I137" i="1" s="1"/>
  <c r="G136" i="1"/>
  <c r="I136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7" i="1"/>
  <c r="I7" i="1" s="1"/>
  <c r="G6" i="1"/>
  <c r="I6" i="1" s="1"/>
  <c r="G5" i="1"/>
  <c r="I5" i="1" s="1"/>
  <c r="G4" i="1"/>
  <c r="I4" i="1" s="1"/>
  <c r="G2" i="1" l="1"/>
  <c r="I2" i="1" s="1"/>
  <c r="G8" i="1"/>
  <c r="G147" i="1" s="1"/>
  <c r="P47" i="1"/>
  <c r="O47" i="1"/>
  <c r="P93" i="1"/>
  <c r="O93" i="1"/>
  <c r="P110" i="1"/>
  <c r="O110" i="1"/>
  <c r="P127" i="1"/>
  <c r="O127" i="1"/>
  <c r="P111" i="1"/>
  <c r="O111" i="1"/>
  <c r="P128" i="1"/>
  <c r="O128" i="1"/>
  <c r="P78" i="1"/>
  <c r="O78" i="1"/>
  <c r="P79" i="1"/>
  <c r="O79" i="1"/>
  <c r="P95" i="1"/>
  <c r="O95" i="1"/>
  <c r="P112" i="1"/>
  <c r="O112" i="1"/>
  <c r="P129" i="1"/>
  <c r="O129" i="1"/>
  <c r="P62" i="1"/>
  <c r="O62" i="1"/>
  <c r="P17" i="1"/>
  <c r="O17" i="1"/>
  <c r="P80" i="1"/>
  <c r="O80" i="1"/>
  <c r="P96" i="1"/>
  <c r="O96" i="1"/>
  <c r="P113" i="1"/>
  <c r="O113" i="1"/>
  <c r="P136" i="1"/>
  <c r="O136" i="1"/>
  <c r="P32" i="1"/>
  <c r="O32" i="1"/>
  <c r="P114" i="1"/>
  <c r="O114" i="1"/>
  <c r="P137" i="1"/>
  <c r="O137" i="1"/>
  <c r="P14" i="1"/>
  <c r="O14" i="1"/>
  <c r="P64" i="1"/>
  <c r="O64" i="1"/>
  <c r="P35" i="1"/>
  <c r="O35" i="1"/>
  <c r="P67" i="1"/>
  <c r="O67" i="1"/>
  <c r="P82" i="1"/>
  <c r="O82" i="1"/>
  <c r="P98" i="1"/>
  <c r="O98" i="1"/>
  <c r="P115" i="1"/>
  <c r="O115" i="1"/>
  <c r="P138" i="1"/>
  <c r="O138" i="1"/>
  <c r="P37" i="1"/>
  <c r="O37" i="1"/>
  <c r="P83" i="1"/>
  <c r="O83" i="1"/>
  <c r="P99" i="1"/>
  <c r="O99" i="1"/>
  <c r="P116" i="1"/>
  <c r="O116" i="1"/>
  <c r="P139" i="1"/>
  <c r="O139" i="1"/>
  <c r="P109" i="1"/>
  <c r="O109" i="1"/>
  <c r="P63" i="1"/>
  <c r="O63" i="1"/>
  <c r="P66" i="1"/>
  <c r="O66" i="1"/>
  <c r="P54" i="1"/>
  <c r="O54" i="1"/>
  <c r="P100" i="1"/>
  <c r="O100" i="1"/>
  <c r="P118" i="1"/>
  <c r="O118" i="1"/>
  <c r="P140" i="1"/>
  <c r="O140" i="1"/>
  <c r="P61" i="1"/>
  <c r="O61" i="1"/>
  <c r="P94" i="1"/>
  <c r="O94" i="1"/>
  <c r="P65" i="1"/>
  <c r="O65" i="1"/>
  <c r="P19" i="1"/>
  <c r="O19" i="1"/>
  <c r="P68" i="1"/>
  <c r="O68" i="1"/>
  <c r="P39" i="1"/>
  <c r="O39" i="1"/>
  <c r="P70" i="1"/>
  <c r="O70" i="1"/>
  <c r="P85" i="1"/>
  <c r="O85" i="1"/>
  <c r="P101" i="1"/>
  <c r="O101" i="1"/>
  <c r="P119" i="1"/>
  <c r="O119" i="1"/>
  <c r="P141" i="1"/>
  <c r="O141" i="1"/>
  <c r="P29" i="1"/>
  <c r="O29" i="1"/>
  <c r="P48" i="1"/>
  <c r="O48" i="1"/>
  <c r="P50" i="1"/>
  <c r="O50" i="1"/>
  <c r="P36" i="1"/>
  <c r="O36" i="1"/>
  <c r="P5" i="1"/>
  <c r="O5" i="1"/>
  <c r="P40" i="1"/>
  <c r="O40" i="1"/>
  <c r="P86" i="1"/>
  <c r="O86" i="1"/>
  <c r="P103" i="1"/>
  <c r="O103" i="1"/>
  <c r="P120" i="1"/>
  <c r="O120" i="1"/>
  <c r="P142" i="1"/>
  <c r="O142" i="1"/>
  <c r="P77" i="1"/>
  <c r="O77" i="1"/>
  <c r="G30" i="1"/>
  <c r="I30" i="1" s="1"/>
  <c r="P16" i="1"/>
  <c r="O16" i="1"/>
  <c r="P34" i="1"/>
  <c r="O34" i="1"/>
  <c r="P84" i="1"/>
  <c r="O84" i="1"/>
  <c r="P23" i="1"/>
  <c r="O23" i="1"/>
  <c r="P41" i="1"/>
  <c r="O41" i="1"/>
  <c r="P56" i="1"/>
  <c r="O56" i="1"/>
  <c r="P72" i="1"/>
  <c r="O72" i="1"/>
  <c r="P87" i="1"/>
  <c r="O87" i="1"/>
  <c r="P104" i="1"/>
  <c r="O104" i="1"/>
  <c r="P121" i="1"/>
  <c r="O121" i="1"/>
  <c r="P144" i="1"/>
  <c r="O144" i="1"/>
  <c r="P46" i="1"/>
  <c r="O46" i="1"/>
  <c r="P81" i="1"/>
  <c r="O81" i="1"/>
  <c r="P20" i="1"/>
  <c r="O20" i="1"/>
  <c r="P38" i="1"/>
  <c r="O38" i="1"/>
  <c r="P55" i="1"/>
  <c r="O55" i="1"/>
  <c r="P73" i="1"/>
  <c r="O73" i="1"/>
  <c r="P88" i="1"/>
  <c r="O88" i="1"/>
  <c r="P105" i="1"/>
  <c r="O105" i="1"/>
  <c r="P122" i="1"/>
  <c r="O122" i="1"/>
  <c r="P145" i="1"/>
  <c r="O145" i="1"/>
  <c r="P92" i="1"/>
  <c r="O92" i="1"/>
  <c r="P33" i="1"/>
  <c r="O33" i="1"/>
  <c r="P18" i="1"/>
  <c r="O18" i="1"/>
  <c r="P52" i="1"/>
  <c r="O52" i="1"/>
  <c r="P69" i="1"/>
  <c r="O69" i="1"/>
  <c r="P71" i="1"/>
  <c r="O71" i="1"/>
  <c r="P9" i="1"/>
  <c r="O9" i="1"/>
  <c r="P10" i="1"/>
  <c r="O10" i="1"/>
  <c r="P58" i="1"/>
  <c r="O58" i="1"/>
  <c r="P74" i="1"/>
  <c r="O74" i="1"/>
  <c r="P89" i="1"/>
  <c r="O89" i="1"/>
  <c r="P106" i="1"/>
  <c r="O106" i="1"/>
  <c r="P123" i="1"/>
  <c r="O123" i="1"/>
  <c r="P126" i="1"/>
  <c r="O126" i="1"/>
  <c r="P49" i="1"/>
  <c r="O49" i="1"/>
  <c r="P51" i="1"/>
  <c r="O51" i="1"/>
  <c r="P53" i="1"/>
  <c r="O53" i="1"/>
  <c r="P6" i="1"/>
  <c r="O6" i="1"/>
  <c r="P25" i="1"/>
  <c r="O25" i="1"/>
  <c r="P57" i="1"/>
  <c r="O57" i="1"/>
  <c r="P26" i="1"/>
  <c r="O26" i="1"/>
  <c r="P27" i="1"/>
  <c r="O27" i="1"/>
  <c r="P44" i="1"/>
  <c r="O44" i="1"/>
  <c r="P59" i="1"/>
  <c r="O59" i="1"/>
  <c r="P75" i="1"/>
  <c r="O75" i="1"/>
  <c r="P90" i="1"/>
  <c r="O90" i="1"/>
  <c r="P107" i="1"/>
  <c r="O107" i="1"/>
  <c r="P124" i="1"/>
  <c r="O124" i="1"/>
  <c r="P13" i="1"/>
  <c r="O13" i="1"/>
  <c r="P15" i="1"/>
  <c r="O15" i="1"/>
  <c r="P97" i="1"/>
  <c r="O97" i="1"/>
  <c r="P4" i="1"/>
  <c r="O4" i="1"/>
  <c r="P21" i="1"/>
  <c r="O21" i="1"/>
  <c r="P22" i="1"/>
  <c r="O22" i="1"/>
  <c r="P7" i="1"/>
  <c r="O7" i="1"/>
  <c r="P24" i="1"/>
  <c r="O24" i="1"/>
  <c r="P42" i="1"/>
  <c r="O42" i="1"/>
  <c r="P43" i="1"/>
  <c r="O43" i="1"/>
  <c r="P11" i="1"/>
  <c r="O11" i="1"/>
  <c r="P12" i="1"/>
  <c r="O12" i="1"/>
  <c r="P28" i="1"/>
  <c r="O28" i="1"/>
  <c r="P45" i="1"/>
  <c r="O45" i="1"/>
  <c r="P60" i="1"/>
  <c r="O60" i="1"/>
  <c r="P76" i="1"/>
  <c r="O76" i="1"/>
  <c r="P91" i="1"/>
  <c r="O91" i="1"/>
  <c r="P108" i="1"/>
  <c r="O108" i="1"/>
  <c r="P125" i="1"/>
  <c r="O125" i="1"/>
  <c r="I8" i="1" l="1"/>
  <c r="I147" i="1" s="1"/>
  <c r="I146" i="1"/>
  <c r="G146" i="1"/>
  <c r="G148" i="1" s="1"/>
  <c r="G159" i="1" s="1"/>
  <c r="P30" i="1"/>
  <c r="O30" i="1"/>
  <c r="P2" i="1"/>
  <c r="O2" i="1"/>
  <c r="O146" i="1" s="1"/>
  <c r="P8" i="1" l="1"/>
  <c r="O8" i="1"/>
  <c r="O147" i="1" s="1"/>
  <c r="O148" i="1"/>
  <c r="O159" i="1" s="1"/>
  <c r="I148" i="1"/>
  <c r="I159" i="1" s="1"/>
  <c r="I148" i="2" l="1"/>
  <c r="I159" i="2" s="1"/>
  <c r="O161" i="1"/>
</calcChain>
</file>

<file path=xl/sharedStrings.xml><?xml version="1.0" encoding="utf-8"?>
<sst xmlns="http://schemas.openxmlformats.org/spreadsheetml/2006/main" count="822" uniqueCount="388">
  <si>
    <t>Klub/sport</t>
  </si>
  <si>
    <t>Atletski klub Hajduk</t>
  </si>
  <si>
    <t>Atletski sportski klub ASK</t>
  </si>
  <si>
    <t>Maraton klub Marjan</t>
  </si>
  <si>
    <t>Splitski autoklub</t>
  </si>
  <si>
    <t>Badmintonski klub Split</t>
  </si>
  <si>
    <t>Baseball klub Nada SSM</t>
  </si>
  <si>
    <t>Boćarski klub Nada</t>
  </si>
  <si>
    <t>Boksački klub Grom</t>
  </si>
  <si>
    <t>Boksački klub Joker</t>
  </si>
  <si>
    <t>Boksački klub Marjan</t>
  </si>
  <si>
    <t>Boksački klub Pauk</t>
  </si>
  <si>
    <t>Boksački klub Pit Bull</t>
  </si>
  <si>
    <t>Boksački klub Split</t>
  </si>
  <si>
    <t>Klub daljinskog plivanja POŠK</t>
  </si>
  <si>
    <t>Klub daljinskog plivanja Split</t>
  </si>
  <si>
    <t>Gimnastički klub Marjan</t>
  </si>
  <si>
    <t>Gimnastički klub Split</t>
  </si>
  <si>
    <t>Klub ritmičko športske gimnastike Floramye</t>
  </si>
  <si>
    <t>Hrvački klub Split</t>
  </si>
  <si>
    <t>Jedriličarski klub Labud</t>
  </si>
  <si>
    <t>Jedriličarski klub Mornar</t>
  </si>
  <si>
    <t>Jedriličarski klub Split</t>
  </si>
  <si>
    <t>Jedriličarski klub Zenta</t>
  </si>
  <si>
    <t>Akademski judo klub Student</t>
  </si>
  <si>
    <t>Judo klub Marjan</t>
  </si>
  <si>
    <t>Judo klub Pujanke</t>
  </si>
  <si>
    <t>Judo klub Sokol</t>
  </si>
  <si>
    <t>Karate klub Dalmacija</t>
  </si>
  <si>
    <t>Karate klub Jadran</t>
  </si>
  <si>
    <t>Karate klub Sokol</t>
  </si>
  <si>
    <t>Kickboxing klub Ameno</t>
  </si>
  <si>
    <t>Kickboxing klub Lotus</t>
  </si>
  <si>
    <t>Kickboxing klub Mornar</t>
  </si>
  <si>
    <t>Kickboxing klub Pit Bull</t>
  </si>
  <si>
    <t>Košarkaški klub Akademija Žana Lelas</t>
  </si>
  <si>
    <t xml:space="preserve">Ženski košarkaški klub Split </t>
  </si>
  <si>
    <t>Koturaljkaški klub Split</t>
  </si>
  <si>
    <t>Kuglački klub Brodosplit</t>
  </si>
  <si>
    <t>Kuglački klub Hrvatski vitezovi</t>
  </si>
  <si>
    <t>Kuglački klub Mertojak</t>
  </si>
  <si>
    <t>Kuglački klub Poštar</t>
  </si>
  <si>
    <t>Kuglački klub Promet</t>
  </si>
  <si>
    <t>Kuglački klub Vrlika</t>
  </si>
  <si>
    <t>Ženski kuglački klub Split</t>
  </si>
  <si>
    <t>Mačevalački klub Split</t>
  </si>
  <si>
    <t>Malonogometni klub Hajduk</t>
  </si>
  <si>
    <t>Malonogometni klub Mejaši</t>
  </si>
  <si>
    <t>Malonogometni klub Split</t>
  </si>
  <si>
    <t>Malonogometni klub Torcida</t>
  </si>
  <si>
    <t>Nogometni klub Adriatic</t>
  </si>
  <si>
    <t>Nogometni klub Bili as akademija Domagoj Balarin</t>
  </si>
  <si>
    <t>Nogometni klub Dalmatinac</t>
  </si>
  <si>
    <t>Nogometni klub Poljičanin 1921</t>
  </si>
  <si>
    <t>Nogometni klub Pomak</t>
  </si>
  <si>
    <t>Nogometni klub Primorac</t>
  </si>
  <si>
    <t>Odbojkaški klub Brda</t>
  </si>
  <si>
    <t>Odbojkaški klub Split</t>
  </si>
  <si>
    <t>Odbojkaški ženski klub Split Volley team</t>
  </si>
  <si>
    <t>Klub odbojke na pijesku Žnjan</t>
  </si>
  <si>
    <t>Plivački klub Grdelin</t>
  </si>
  <si>
    <t>Plivački klub Jadran</t>
  </si>
  <si>
    <t>Plivački klub Mornar</t>
  </si>
  <si>
    <t>Plivački omladinski športski klub Pošk</t>
  </si>
  <si>
    <t>Ragbi klub Nada</t>
  </si>
  <si>
    <t>Ronilački klub Split</t>
  </si>
  <si>
    <t>Hrvatski rukometni klub Krilnik</t>
  </si>
  <si>
    <t>Rukometni klub Split</t>
  </si>
  <si>
    <t>Ženski akademski rukometni klub Split</t>
  </si>
  <si>
    <t>Ženski rukometni klub Split 2010</t>
  </si>
  <si>
    <t>Savate klub Pit Bull</t>
  </si>
  <si>
    <t>Klub skokova u vodu Dupin</t>
  </si>
  <si>
    <t>Plesni klub Lambada</t>
  </si>
  <si>
    <t>Plesni klub Lolita</t>
  </si>
  <si>
    <t>Sportsko penjački klub Mosor</t>
  </si>
  <si>
    <t>Sportsko penjački klub CAF</t>
  </si>
  <si>
    <t>Sportsko penjački klub Lapis</t>
  </si>
  <si>
    <t>Sportsko penjački klub Marulianus</t>
  </si>
  <si>
    <t>Stolnoteniski klub Spin</t>
  </si>
  <si>
    <t>Stolnoteniski klub Split</t>
  </si>
  <si>
    <t>Streličarski klub Dalmacija</t>
  </si>
  <si>
    <t>Streljački klub Centar</t>
  </si>
  <si>
    <t>Šahovski klub Brda</t>
  </si>
  <si>
    <t>Šahovski klub Mornar</t>
  </si>
  <si>
    <t>Šahovski klub Student</t>
  </si>
  <si>
    <t>Taekwondo klub Energy</t>
  </si>
  <si>
    <t>Taekwondo klub Galeb</t>
  </si>
  <si>
    <t>Taekwondo klub Lotus</t>
  </si>
  <si>
    <t>Taekwondo klub Marjan</t>
  </si>
  <si>
    <t>Taekwondo klub Monter</t>
  </si>
  <si>
    <t>Taekwondo klub St kwan</t>
  </si>
  <si>
    <t>Klub tajlandskog boksa Flash</t>
  </si>
  <si>
    <t>Klub tajlandskog boksa Marjan</t>
  </si>
  <si>
    <t>Klub tajlandskog boksa Split</t>
  </si>
  <si>
    <t>Tenis kamp Stobreč</t>
  </si>
  <si>
    <t>Tenis klub Pomak</t>
  </si>
  <si>
    <t>Tenis klub Split 1950</t>
  </si>
  <si>
    <t>Triatlon klub Split</t>
  </si>
  <si>
    <t>Vaterpolo klub POŠK 1937</t>
  </si>
  <si>
    <t>Vaterpolski klub Jadran</t>
  </si>
  <si>
    <t>Hrvatski veslački klub Gusar</t>
  </si>
  <si>
    <t>Hrvatski veslački klub Mornar</t>
  </si>
  <si>
    <t>Veslački klub Val</t>
  </si>
  <si>
    <t>Kategorija</t>
  </si>
  <si>
    <t>E/P</t>
  </si>
  <si>
    <t>Pojedinacni</t>
  </si>
  <si>
    <t>Ekipni</t>
  </si>
  <si>
    <t>Ukupno pojedinačni</t>
  </si>
  <si>
    <t>Ukupno ekipni</t>
  </si>
  <si>
    <t>SVEUKUPNO</t>
  </si>
  <si>
    <t>Opravdano
I. kvartal</t>
  </si>
  <si>
    <t>Opravdano
II. kvartal</t>
  </si>
  <si>
    <t>Opravdano
III. kvartal</t>
  </si>
  <si>
    <t>Opravdano
IV. kvartal</t>
  </si>
  <si>
    <t>Ukupno opravdano</t>
  </si>
  <si>
    <t>STANJE</t>
  </si>
  <si>
    <t>STANJE %</t>
  </si>
  <si>
    <t>Isplaćeno
I. kvartal</t>
  </si>
  <si>
    <t>Isplaćeno
II. kvartal</t>
  </si>
  <si>
    <t>Isplaćeno
III. kvartal</t>
  </si>
  <si>
    <t>Isplaćeno
IV. kvartal</t>
  </si>
  <si>
    <t>-</t>
  </si>
  <si>
    <t>Klub</t>
  </si>
  <si>
    <t>Vrhunski sport</t>
  </si>
  <si>
    <t>Jednokratne pomoći</t>
  </si>
  <si>
    <t>Ukupno isplaćeno</t>
  </si>
  <si>
    <t>Isplaćene ostale pozicije</t>
  </si>
  <si>
    <t>Isplaćene T.A.</t>
  </si>
  <si>
    <t>Sportsko izdavaštvo</t>
  </si>
  <si>
    <t>Proslava obljetnica</t>
  </si>
  <si>
    <t>Osposobljavanje stručnih kadrova</t>
  </si>
  <si>
    <t>Šahovski klub Bačvice</t>
  </si>
  <si>
    <t>UKUPNO</t>
  </si>
  <si>
    <t>Nisu opravdali:</t>
  </si>
  <si>
    <t>SPORT</t>
  </si>
  <si>
    <t>Boksački klub Torcida</t>
  </si>
  <si>
    <t>Klub dizača utega Split</t>
  </si>
  <si>
    <t>Golf klub Split 1700</t>
  </si>
  <si>
    <t>Rafting klub Cetina Raft-Slime</t>
  </si>
  <si>
    <t>Kuglački klub Marjan 1934</t>
  </si>
  <si>
    <t>Akademski malonogometni klub Universitas Split</t>
  </si>
  <si>
    <t>Hrvatski braniteljski dragovoljački nogometni klub Mosor Sveti Jure</t>
  </si>
  <si>
    <t>Nogometni klub Spalato</t>
  </si>
  <si>
    <t>Ženski nogometni klub Hajduk</t>
  </si>
  <si>
    <t>Rukometni klub BM 07</t>
  </si>
  <si>
    <t>Skijaški klub Nordis</t>
  </si>
  <si>
    <t>Plesni klub Split</t>
  </si>
  <si>
    <t>Padobranski klub Graviton</t>
  </si>
  <si>
    <t>Atletika</t>
  </si>
  <si>
    <t>Badminton</t>
  </si>
  <si>
    <t>Baseball</t>
  </si>
  <si>
    <t>Golf</t>
  </si>
  <si>
    <t>Boćanje volo</t>
  </si>
  <si>
    <t>Boks</t>
  </si>
  <si>
    <t>Daljinsko plivanje</t>
  </si>
  <si>
    <t>Dizanje utega</t>
  </si>
  <si>
    <t>Gimnastika</t>
  </si>
  <si>
    <t>Hrvanje</t>
  </si>
  <si>
    <t>Jedrenje</t>
  </si>
  <si>
    <t>Judo</t>
  </si>
  <si>
    <t>Kajak kanu</t>
  </si>
  <si>
    <t>Karate</t>
  </si>
  <si>
    <t>Kick-boxing</t>
  </si>
  <si>
    <t>Košarka</t>
  </si>
  <si>
    <t>Koturaljkanje</t>
  </si>
  <si>
    <t>Kuglanje</t>
  </si>
  <si>
    <t>Mačevanje</t>
  </si>
  <si>
    <t>Nogomet</t>
  </si>
  <si>
    <t>Odbojka</t>
  </si>
  <si>
    <t>Plivanje</t>
  </si>
  <si>
    <t>Ragbi</t>
  </si>
  <si>
    <t>Rock 'n' roll</t>
  </si>
  <si>
    <t>Rukomet</t>
  </si>
  <si>
    <t>Savate</t>
  </si>
  <si>
    <t>Skijanje</t>
  </si>
  <si>
    <t>Skokovi u vodu</t>
  </si>
  <si>
    <t>Sportski ples</t>
  </si>
  <si>
    <t>Sportsko penjanje</t>
  </si>
  <si>
    <t>Stolni tenis</t>
  </si>
  <si>
    <t>Streličarstvo</t>
  </si>
  <si>
    <t>Šah</t>
  </si>
  <si>
    <t>Taekwondo</t>
  </si>
  <si>
    <t>Tajlandski boks</t>
  </si>
  <si>
    <t>Tenis</t>
  </si>
  <si>
    <t>Triatlon</t>
  </si>
  <si>
    <t>Vaterpolo</t>
  </si>
  <si>
    <t>Veslanje</t>
  </si>
  <si>
    <t>Zrakoplovstvo</t>
  </si>
  <si>
    <t>Sport</t>
  </si>
  <si>
    <t>UKUPNO KLUBOVI</t>
  </si>
  <si>
    <t>UKUPNO SAVEZI</t>
  </si>
  <si>
    <t>Auto klub Split Motorsport</t>
  </si>
  <si>
    <t>Automotobilizam</t>
  </si>
  <si>
    <t>Cheerleading klub Noa</t>
  </si>
  <si>
    <t>Cheeerleading</t>
  </si>
  <si>
    <t>Cheerleading klub Sedmi vjetar</t>
  </si>
  <si>
    <t>Judo klub Split</t>
  </si>
  <si>
    <t>Kickboxing klub Pauci</t>
  </si>
  <si>
    <t>Futsal klub Genius</t>
  </si>
  <si>
    <t>Malonogometni klub Bačvice</t>
  </si>
  <si>
    <t>Dječji nogometni klub Talent</t>
  </si>
  <si>
    <t>Nogometni klub Mosor Žrnovnica</t>
  </si>
  <si>
    <t>Ženski nogometni klub Split</t>
  </si>
  <si>
    <t>Pikado klub Dioklecijan</t>
  </si>
  <si>
    <t>Pikado</t>
  </si>
  <si>
    <t>Ronilastvo</t>
  </si>
  <si>
    <t>Streljastvo</t>
  </si>
  <si>
    <t>Aero klub Split</t>
  </si>
  <si>
    <t>Aero klub Vitar</t>
  </si>
  <si>
    <t>NAPOMENA</t>
  </si>
  <si>
    <t>NEMATERIJALNI PRIMICI</t>
  </si>
  <si>
    <t>IV</t>
  </si>
  <si>
    <t>I</t>
  </si>
  <si>
    <t>III</t>
  </si>
  <si>
    <t>II</t>
  </si>
  <si>
    <t>Karate klub Student</t>
  </si>
  <si>
    <t>Kuglački klub Poljud</t>
  </si>
  <si>
    <t>Ronilački klub PIK Mornar</t>
  </si>
  <si>
    <t>Klub športskih ribolovaca Zenta</t>
  </si>
  <si>
    <t>Sportski ribolov na moru</t>
  </si>
  <si>
    <t>Klub tajlandskog boksa Marjan 1975</t>
  </si>
  <si>
    <t>Klub tajlandskog boksa Marjan 2015</t>
  </si>
  <si>
    <t>Umjetničko plivanje</t>
  </si>
  <si>
    <t>Omladinski Vaterpolski klub Split</t>
  </si>
  <si>
    <t>Vaterpolski klub Mornar</t>
  </si>
  <si>
    <t>Kapitalna oprema</t>
  </si>
  <si>
    <t>Klub umjetničkog plivanja Dolfina</t>
  </si>
  <si>
    <t>Odobrene T.A.
za 2024</t>
  </si>
  <si>
    <t>Odobreno 2024</t>
  </si>
  <si>
    <t>Promocija i razvoj sporta</t>
  </si>
  <si>
    <t xml:space="preserve"> </t>
  </si>
  <si>
    <t>Hrv Vitezovi povrat</t>
  </si>
  <si>
    <t>Boćarski klub Veli Varoš</t>
  </si>
  <si>
    <t>Karate klub Galeb</t>
  </si>
  <si>
    <t>Pikado klub Uvik Kontra</t>
  </si>
  <si>
    <t>Akrobatski Rock'n'Roll klub CAF - Spliters</t>
  </si>
  <si>
    <t>Športsko ribolovno društvo Žrnovnica</t>
  </si>
  <si>
    <t>Muški taekwondo klub Marjan</t>
  </si>
  <si>
    <t>Kategorija 2025</t>
  </si>
  <si>
    <t>Sportski ribolov na slatkim vodama</t>
  </si>
  <si>
    <t>OIB</t>
  </si>
  <si>
    <t>11675292600</t>
  </si>
  <si>
    <t>86354673429</t>
  </si>
  <si>
    <t>57577200836</t>
  </si>
  <si>
    <t>24130537812</t>
  </si>
  <si>
    <t>69696193673</t>
  </si>
  <si>
    <t>23456326354</t>
  </si>
  <si>
    <t>55146882999</t>
  </si>
  <si>
    <t>57963703083</t>
  </si>
  <si>
    <t>45717258046</t>
  </si>
  <si>
    <t>45597502506</t>
  </si>
  <si>
    <t>74671050220</t>
  </si>
  <si>
    <t>70528763797</t>
  </si>
  <si>
    <t>95540637708</t>
  </si>
  <si>
    <t>63304202922</t>
  </si>
  <si>
    <t>64196535562</t>
  </si>
  <si>
    <t>03599055835</t>
  </si>
  <si>
    <t>73053920006</t>
  </si>
  <si>
    <t>36067366514</t>
  </si>
  <si>
    <t>42417767311</t>
  </si>
  <si>
    <t>52669506930</t>
  </si>
  <si>
    <t>29652201591</t>
  </si>
  <si>
    <t>73830293157</t>
  </si>
  <si>
    <t>87942935957</t>
  </si>
  <si>
    <t>94216230166</t>
  </si>
  <si>
    <t>76643153775</t>
  </si>
  <si>
    <t>65242298271</t>
  </si>
  <si>
    <t>56268273875</t>
  </si>
  <si>
    <t>63190991531</t>
  </si>
  <si>
    <t>83384227254</t>
  </si>
  <si>
    <t>19677501761</t>
  </si>
  <si>
    <t>48429301323</t>
  </si>
  <si>
    <t>46014654721</t>
  </si>
  <si>
    <t>39866656886</t>
  </si>
  <si>
    <t>09335556926</t>
  </si>
  <si>
    <t>50433786404</t>
  </si>
  <si>
    <t>48057685977</t>
  </si>
  <si>
    <t>47473923219</t>
  </si>
  <si>
    <t>43458419359</t>
  </si>
  <si>
    <t>70067431834</t>
  </si>
  <si>
    <t>69940709275</t>
  </si>
  <si>
    <t>32201258168</t>
  </si>
  <si>
    <t>56921356830</t>
  </si>
  <si>
    <t>36000184269</t>
  </si>
  <si>
    <t>34381642715</t>
  </si>
  <si>
    <t>14766422257</t>
  </si>
  <si>
    <t>69143392026</t>
  </si>
  <si>
    <t>06318290130</t>
  </si>
  <si>
    <t>54727037725</t>
  </si>
  <si>
    <t>96054633175</t>
  </si>
  <si>
    <t>44862967707</t>
  </si>
  <si>
    <t>61089637316</t>
  </si>
  <si>
    <t>60809414058</t>
  </si>
  <si>
    <t>60208214650</t>
  </si>
  <si>
    <t>43029056952</t>
  </si>
  <si>
    <t>22995941553</t>
  </si>
  <si>
    <t>50494052548</t>
  </si>
  <si>
    <t>54700082204</t>
  </si>
  <si>
    <t>49565264633</t>
  </si>
  <si>
    <t>58036157840</t>
  </si>
  <si>
    <t>60151810608</t>
  </si>
  <si>
    <t>80533913770</t>
  </si>
  <si>
    <t>04005493472</t>
  </si>
  <si>
    <t>72065649941</t>
  </si>
  <si>
    <t>97509103733</t>
  </si>
  <si>
    <t>90032577511</t>
  </si>
  <si>
    <t>08693012041</t>
  </si>
  <si>
    <t>13349685841</t>
  </si>
  <si>
    <t>47921109167</t>
  </si>
  <si>
    <t>58831287304</t>
  </si>
  <si>
    <t>17037857208</t>
  </si>
  <si>
    <t>94843816481</t>
  </si>
  <si>
    <t>01733075745</t>
  </si>
  <si>
    <t>98917656542</t>
  </si>
  <si>
    <t>63911899200</t>
  </si>
  <si>
    <t>94721627498</t>
  </si>
  <si>
    <t>29974105598</t>
  </si>
  <si>
    <t>43421857266</t>
  </si>
  <si>
    <t>73268429942</t>
  </si>
  <si>
    <t>51564862119</t>
  </si>
  <si>
    <t>34222165480</t>
  </si>
  <si>
    <t>79907872998</t>
  </si>
  <si>
    <t>11157363266</t>
  </si>
  <si>
    <t xml:space="preserve">28714028916 </t>
  </si>
  <si>
    <t>35026021363</t>
  </si>
  <si>
    <t>30467804414</t>
  </si>
  <si>
    <t>33739025664</t>
  </si>
  <si>
    <t>89988574743</t>
  </si>
  <si>
    <t>61247672725</t>
  </si>
  <si>
    <t>37459215421</t>
  </si>
  <si>
    <t>53258990058</t>
  </si>
  <si>
    <t>25357018962</t>
  </si>
  <si>
    <t>17535863278</t>
  </si>
  <si>
    <t>23523445228</t>
  </si>
  <si>
    <t>41865278956</t>
  </si>
  <si>
    <t>89525669547</t>
  </si>
  <si>
    <t>73888847146</t>
  </si>
  <si>
    <t>18500605384</t>
  </si>
  <si>
    <t>65677067284</t>
  </si>
  <si>
    <t>60040409727</t>
  </si>
  <si>
    <t>67663402916</t>
  </si>
  <si>
    <t>20277621361</t>
  </si>
  <si>
    <t>75217964660</t>
  </si>
  <si>
    <t>35004518507</t>
  </si>
  <si>
    <t>93833483665</t>
  </si>
  <si>
    <t>75588196664</t>
  </si>
  <si>
    <t>16215452598</t>
  </si>
  <si>
    <t>57169549656</t>
  </si>
  <si>
    <t>36220710142</t>
  </si>
  <si>
    <t>78876036488</t>
  </si>
  <si>
    <t>30748844724</t>
  </si>
  <si>
    <t>60220073135</t>
  </si>
  <si>
    <t>06744437213</t>
  </si>
  <si>
    <t>0017485150</t>
  </si>
  <si>
    <t>70115834066</t>
  </si>
  <si>
    <t>62953463461</t>
  </si>
  <si>
    <t>45380131801</t>
  </si>
  <si>
    <t>16563739793</t>
  </si>
  <si>
    <t>68948392805</t>
  </si>
  <si>
    <t>29436676587</t>
  </si>
  <si>
    <t>52871929718</t>
  </si>
  <si>
    <t>55939853391</t>
  </si>
  <si>
    <t>72844502297</t>
  </si>
  <si>
    <t>43608382529</t>
  </si>
  <si>
    <t>49269676353</t>
  </si>
  <si>
    <t>28532635694</t>
  </si>
  <si>
    <t>67092302208</t>
  </si>
  <si>
    <t>36006733854</t>
  </si>
  <si>
    <t>13162128807</t>
  </si>
  <si>
    <t>51191693861</t>
  </si>
  <si>
    <t>91179824977</t>
  </si>
  <si>
    <t>19719680038</t>
  </si>
  <si>
    <t>07178173261</t>
  </si>
  <si>
    <t>99707879275</t>
  </si>
  <si>
    <t>32308570958</t>
  </si>
  <si>
    <t>33538801711</t>
  </si>
  <si>
    <t>35639953615</t>
  </si>
  <si>
    <t>66811033969</t>
  </si>
  <si>
    <t>47525068586</t>
  </si>
  <si>
    <t>34992371863</t>
  </si>
  <si>
    <t>71048872541</t>
  </si>
  <si>
    <t>03914404547</t>
  </si>
  <si>
    <t>56676615169</t>
  </si>
  <si>
    <t>13965402921</t>
  </si>
  <si>
    <t>67255123981</t>
  </si>
  <si>
    <t>Temeljne aktivnosti</t>
  </si>
  <si>
    <t>UKUPNO ISPLAĆENO</t>
  </si>
  <si>
    <t>SVEUKUPNO ISPLAČENO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</si>
</sst>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0&quot;.&quot;"/>
    <numFmt numFmtId="165" formatCode="0.000000%"/>
    <numFmt numFmtId="166" formatCode="#,##0.00\ [$€-1];[Red]\-#,##0.00\ [$€-1]"/>
    <numFmt numFmtId="167" formatCode="#,##0.00\ [$€-484];[Red]\-#,##0.00\ [$€-484]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dashed">
        <color theme="4"/>
      </right>
      <top style="thin">
        <color theme="4"/>
      </top>
      <bottom style="thin">
        <color theme="4"/>
      </bottom>
      <diagonal/>
    </border>
    <border>
      <left/>
      <right style="dashed">
        <color theme="4"/>
      </right>
      <top style="thin">
        <color theme="4"/>
      </top>
      <bottom/>
      <diagonal/>
    </border>
    <border>
      <left/>
      <right style="dashed">
        <color theme="4"/>
      </right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double">
        <color theme="4"/>
      </bottom>
      <diagonal/>
    </border>
    <border>
      <left style="medium">
        <color theme="4"/>
      </left>
      <right style="dashed">
        <color theme="4"/>
      </right>
      <top/>
      <bottom style="medium">
        <color theme="4"/>
      </bottom>
      <diagonal/>
    </border>
    <border>
      <left style="dashed">
        <color theme="4"/>
      </left>
      <right style="dashed">
        <color theme="4"/>
      </right>
      <top/>
      <bottom style="medium">
        <color theme="4"/>
      </bottom>
      <diagonal/>
    </border>
    <border>
      <left style="dashed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dashed">
        <color theme="4"/>
      </right>
      <top style="thin">
        <color theme="4"/>
      </top>
      <bottom style="thin">
        <color theme="4"/>
      </bottom>
      <diagonal/>
    </border>
    <border>
      <left style="dashed">
        <color theme="4"/>
      </left>
      <right style="dashed">
        <color theme="4"/>
      </right>
      <top style="thin">
        <color theme="4"/>
      </top>
      <bottom style="thin">
        <color theme="4"/>
      </bottom>
      <diagonal/>
    </border>
    <border>
      <left style="dashed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dashed">
        <color theme="4"/>
      </left>
      <right style="dashed">
        <color theme="4"/>
      </right>
      <top style="thin">
        <color theme="4"/>
      </top>
      <bottom/>
      <diagonal/>
    </border>
    <border>
      <left style="dashed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dashed">
        <color theme="4"/>
      </right>
      <top style="thin">
        <color theme="4"/>
      </top>
      <bottom style="double">
        <color theme="4"/>
      </bottom>
      <diagonal/>
    </border>
    <border>
      <left style="dashed">
        <color theme="4"/>
      </left>
      <right style="dashed">
        <color theme="4"/>
      </right>
      <top style="thin">
        <color theme="4"/>
      </top>
      <bottom style="double">
        <color theme="4"/>
      </bottom>
      <diagonal/>
    </border>
    <border>
      <left style="dashed">
        <color theme="4"/>
      </left>
      <right style="medium">
        <color theme="4"/>
      </right>
      <top style="thin">
        <color theme="4"/>
      </top>
      <bottom style="double">
        <color theme="4"/>
      </bottom>
      <diagonal/>
    </border>
    <border>
      <left style="dashed">
        <color theme="4"/>
      </left>
      <right/>
      <top style="thin">
        <color theme="4"/>
      </top>
      <bottom style="double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dashed">
        <color theme="4"/>
      </left>
      <right style="dashed">
        <color theme="4"/>
      </right>
      <top style="medium">
        <color theme="4"/>
      </top>
      <bottom style="medium">
        <color theme="4"/>
      </bottom>
      <diagonal/>
    </border>
    <border>
      <left style="dashed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163">
    <xf numFmtId="0" fontId="0" fillId="0" borderId="0" xfId="0"/>
    <xf numFmtId="8" fontId="8" fillId="0" borderId="3" xfId="3" applyNumberForma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164" fontId="10" fillId="0" borderId="3" xfId="3" applyNumberFormat="1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right" vertical="center"/>
    </xf>
    <xf numFmtId="0" fontId="11" fillId="0" borderId="0" xfId="0" applyFont="1"/>
    <xf numFmtId="164" fontId="9" fillId="0" borderId="4" xfId="4" applyNumberFormat="1" applyBorder="1" applyAlignment="1">
      <alignment horizontal="left" vertical="center"/>
    </xf>
    <xf numFmtId="164" fontId="9" fillId="0" borderId="6" xfId="4" applyNumberFormat="1" applyBorder="1" applyAlignment="1">
      <alignment horizontal="left" vertical="center"/>
    </xf>
    <xf numFmtId="164" fontId="9" fillId="0" borderId="7" xfId="4" applyNumberFormat="1" applyBorder="1" applyAlignment="1">
      <alignment horizontal="left" vertical="center"/>
    </xf>
    <xf numFmtId="164" fontId="9" fillId="0" borderId="2" xfId="4" applyNumberFormat="1" applyAlignment="1">
      <alignment horizontal="left" vertical="center"/>
    </xf>
    <xf numFmtId="8" fontId="8" fillId="0" borderId="9" xfId="3" applyNumberForma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center" vertical="center"/>
    </xf>
    <xf numFmtId="164" fontId="12" fillId="0" borderId="10" xfId="4" applyNumberFormat="1" applyFont="1" applyBorder="1" applyAlignment="1">
      <alignment horizontal="left" vertical="center"/>
    </xf>
    <xf numFmtId="49" fontId="12" fillId="0" borderId="10" xfId="4" applyNumberFormat="1" applyFont="1" applyBorder="1" applyAlignment="1">
      <alignment horizontal="center" vertical="center"/>
    </xf>
    <xf numFmtId="164" fontId="12" fillId="0" borderId="12" xfId="4" applyNumberFormat="1" applyFont="1" applyBorder="1" applyAlignment="1">
      <alignment horizontal="left" vertical="center"/>
    </xf>
    <xf numFmtId="49" fontId="12" fillId="0" borderId="12" xfId="4" applyNumberFormat="1" applyFont="1" applyBorder="1" applyAlignment="1">
      <alignment horizontal="center" vertical="center"/>
    </xf>
    <xf numFmtId="10" fontId="8" fillId="0" borderId="3" xfId="1" applyNumberFormat="1" applyFont="1" applyBorder="1" applyAlignment="1">
      <alignment horizontal="center" vertical="center" wrapText="1"/>
    </xf>
    <xf numFmtId="10" fontId="11" fillId="0" borderId="4" xfId="1" applyNumberFormat="1" applyFont="1" applyBorder="1" applyAlignment="1">
      <alignment horizontal="center" vertical="center"/>
    </xf>
    <xf numFmtId="10" fontId="11" fillId="0" borderId="4" xfId="1" applyNumberFormat="1" applyFont="1" applyFill="1" applyBorder="1" applyAlignment="1">
      <alignment horizontal="center" vertical="center"/>
    </xf>
    <xf numFmtId="10" fontId="12" fillId="0" borderId="4" xfId="1" applyNumberFormat="1" applyFont="1" applyBorder="1" applyAlignment="1">
      <alignment horizontal="center" vertical="center"/>
    </xf>
    <xf numFmtId="10" fontId="12" fillId="0" borderId="6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horizontal="center"/>
    </xf>
    <xf numFmtId="164" fontId="9" fillId="0" borderId="5" xfId="4" applyNumberFormat="1" applyBorder="1" applyAlignment="1">
      <alignment horizontal="left" vertical="center"/>
    </xf>
    <xf numFmtId="164" fontId="12" fillId="0" borderId="11" xfId="4" applyNumberFormat="1" applyFont="1" applyBorder="1" applyAlignment="1">
      <alignment horizontal="left" vertical="center"/>
    </xf>
    <xf numFmtId="49" fontId="12" fillId="0" borderId="11" xfId="4" applyNumberFormat="1" applyFont="1" applyBorder="1" applyAlignment="1">
      <alignment horizontal="center" vertical="center"/>
    </xf>
    <xf numFmtId="10" fontId="12" fillId="0" borderId="5" xfId="1" applyNumberFormat="1" applyFont="1" applyBorder="1" applyAlignment="1">
      <alignment horizontal="center" vertical="center"/>
    </xf>
    <xf numFmtId="164" fontId="13" fillId="0" borderId="3" xfId="3" applyNumberFormat="1" applyFont="1" applyFill="1" applyBorder="1" applyAlignment="1" applyProtection="1">
      <alignment horizontal="center" vertical="center"/>
    </xf>
    <xf numFmtId="8" fontId="8" fillId="0" borderId="9" xfId="3" applyNumberFormat="1" applyBorder="1" applyAlignment="1" applyProtection="1">
      <alignment horizontal="center" vertical="center" wrapText="1"/>
    </xf>
    <xf numFmtId="0" fontId="11" fillId="0" borderId="0" xfId="0" applyFont="1" applyAlignment="1">
      <alignment horizontal="right"/>
    </xf>
    <xf numFmtId="164" fontId="9" fillId="0" borderId="8" xfId="4" applyNumberFormat="1" applyBorder="1" applyAlignment="1">
      <alignment horizontal="left" vertical="center"/>
    </xf>
    <xf numFmtId="164" fontId="9" fillId="0" borderId="24" xfId="4" applyNumberFormat="1" applyBorder="1" applyAlignment="1">
      <alignment horizontal="left" vertical="center"/>
    </xf>
    <xf numFmtId="164" fontId="11" fillId="0" borderId="7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8" fontId="8" fillId="0" borderId="26" xfId="3" applyNumberFormat="1" applyBorder="1" applyAlignment="1" applyProtection="1">
      <alignment horizontal="center" vertical="center" wrapText="1"/>
    </xf>
    <xf numFmtId="8" fontId="8" fillId="0" borderId="27" xfId="3" applyNumberFormat="1" applyBorder="1" applyAlignment="1" applyProtection="1">
      <alignment horizontal="center" vertical="center" wrapText="1"/>
    </xf>
    <xf numFmtId="164" fontId="0" fillId="0" borderId="17" xfId="0" applyNumberFormat="1" applyBorder="1" applyAlignment="1">
      <alignment horizontal="left" vertical="center"/>
    </xf>
    <xf numFmtId="164" fontId="0" fillId="0" borderId="18" xfId="0" applyNumberFormat="1" applyBorder="1" applyAlignment="1">
      <alignment horizontal="left" vertical="center"/>
    </xf>
    <xf numFmtId="164" fontId="5" fillId="0" borderId="17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left" vertical="center"/>
    </xf>
    <xf numFmtId="164" fontId="11" fillId="0" borderId="17" xfId="0" applyNumberFormat="1" applyFont="1" applyBorder="1" applyAlignment="1">
      <alignment horizontal="left" vertical="center"/>
    </xf>
    <xf numFmtId="164" fontId="11" fillId="0" borderId="18" xfId="0" applyNumberFormat="1" applyFont="1" applyBorder="1" applyAlignment="1">
      <alignment horizontal="left" vertical="center"/>
    </xf>
    <xf numFmtId="164" fontId="5" fillId="0" borderId="19" xfId="0" applyNumberFormat="1" applyFont="1" applyBorder="1" applyAlignment="1">
      <alignment horizontal="left" vertical="center"/>
    </xf>
    <xf numFmtId="164" fontId="5" fillId="0" borderId="20" xfId="0" applyNumberFormat="1" applyFont="1" applyBorder="1" applyAlignment="1">
      <alignment horizontal="left" vertical="center"/>
    </xf>
    <xf numFmtId="164" fontId="3" fillId="0" borderId="17" xfId="0" applyNumberFormat="1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left" vertical="center"/>
    </xf>
    <xf numFmtId="8" fontId="11" fillId="0" borderId="0" xfId="0" applyNumberFormat="1" applyFont="1"/>
    <xf numFmtId="164" fontId="11" fillId="0" borderId="11" xfId="0" applyNumberFormat="1" applyFont="1" applyBorder="1" applyAlignment="1">
      <alignment horizontal="left" vertical="center"/>
    </xf>
    <xf numFmtId="164" fontId="11" fillId="0" borderId="11" xfId="0" applyNumberFormat="1" applyFont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164" fontId="11" fillId="0" borderId="7" xfId="2" applyNumberFormat="1" applyFont="1" applyFill="1" applyBorder="1" applyAlignment="1">
      <alignment horizontal="left" vertical="center"/>
    </xf>
    <xf numFmtId="164" fontId="11" fillId="0" borderId="10" xfId="2" applyNumberFormat="1" applyFont="1" applyFill="1" applyBorder="1" applyAlignment="1">
      <alignment horizontal="left" vertical="center"/>
    </xf>
    <xf numFmtId="164" fontId="11" fillId="0" borderId="10" xfId="2" applyNumberFormat="1" applyFont="1" applyFill="1" applyBorder="1" applyAlignment="1">
      <alignment horizontal="center" vertical="center"/>
    </xf>
    <xf numFmtId="0" fontId="2" fillId="0" borderId="0" xfId="0" applyFont="1"/>
    <xf numFmtId="164" fontId="9" fillId="0" borderId="0" xfId="4" applyNumberFormat="1" applyBorder="1" applyAlignment="1">
      <alignment horizontal="left" vertical="center"/>
    </xf>
    <xf numFmtId="164" fontId="12" fillId="0" borderId="0" xfId="4" applyNumberFormat="1" applyFont="1" applyBorder="1" applyAlignment="1">
      <alignment horizontal="left" vertical="center"/>
    </xf>
    <xf numFmtId="49" fontId="12" fillId="0" borderId="0" xfId="4" applyNumberFormat="1" applyFont="1" applyBorder="1" applyAlignment="1">
      <alignment horizontal="center" vertical="center"/>
    </xf>
    <xf numFmtId="10" fontId="12" fillId="0" borderId="0" xfId="1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11" fillId="0" borderId="4" xfId="2" applyNumberFormat="1" applyFont="1" applyFill="1" applyBorder="1" applyAlignment="1">
      <alignment horizontal="right" vertical="center"/>
    </xf>
    <xf numFmtId="164" fontId="14" fillId="0" borderId="4" xfId="2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6" fontId="8" fillId="0" borderId="9" xfId="3" applyNumberFormat="1" applyBorder="1" applyAlignment="1" applyProtection="1">
      <alignment horizontal="center" vertical="center" wrapText="1"/>
    </xf>
    <xf numFmtId="166" fontId="8" fillId="0" borderId="15" xfId="3" applyNumberFormat="1" applyBorder="1" applyAlignment="1" applyProtection="1">
      <alignment horizontal="center" vertical="center" wrapText="1"/>
    </xf>
    <xf numFmtId="166" fontId="0" fillId="0" borderId="18" xfId="0" applyNumberFormat="1" applyBorder="1" applyAlignment="1">
      <alignment horizontal="right" vertical="center"/>
    </xf>
    <xf numFmtId="166" fontId="0" fillId="0" borderId="18" xfId="0" applyNumberFormat="1" applyBorder="1" applyAlignment="1" applyProtection="1">
      <alignment horizontal="right" vertical="center"/>
      <protection locked="0"/>
    </xf>
    <xf numFmtId="166" fontId="5" fillId="0" borderId="18" xfId="0" applyNumberFormat="1" applyFont="1" applyBorder="1" applyAlignment="1">
      <alignment horizontal="right" vertical="center"/>
    </xf>
    <xf numFmtId="166" fontId="5" fillId="0" borderId="18" xfId="0" applyNumberFormat="1" applyFont="1" applyBorder="1" applyAlignment="1" applyProtection="1">
      <alignment horizontal="right" vertical="center"/>
      <protection locked="0"/>
    </xf>
    <xf numFmtId="166" fontId="5" fillId="2" borderId="18" xfId="0" applyNumberFormat="1" applyFont="1" applyFill="1" applyBorder="1" applyAlignment="1">
      <alignment horizontal="right" vertical="center"/>
    </xf>
    <xf numFmtId="166" fontId="5" fillId="2" borderId="18" xfId="0" applyNumberFormat="1" applyFont="1" applyFill="1" applyBorder="1" applyAlignment="1" applyProtection="1">
      <alignment horizontal="right" vertical="center"/>
      <protection locked="0"/>
    </xf>
    <xf numFmtId="166" fontId="0" fillId="2" borderId="18" xfId="0" applyNumberFormat="1" applyFill="1" applyBorder="1" applyAlignment="1">
      <alignment horizontal="right" vertical="center"/>
    </xf>
    <xf numFmtId="166" fontId="0" fillId="2" borderId="18" xfId="0" applyNumberFormat="1" applyFill="1" applyBorder="1" applyAlignment="1" applyProtection="1">
      <alignment horizontal="right" vertical="center"/>
      <protection locked="0"/>
    </xf>
    <xf numFmtId="166" fontId="11" fillId="0" borderId="10" xfId="0" applyNumberFormat="1" applyFont="1" applyBorder="1" applyAlignment="1">
      <alignment horizontal="right" vertical="center"/>
    </xf>
    <xf numFmtId="166" fontId="11" fillId="0" borderId="4" xfId="0" applyNumberFormat="1" applyFont="1" applyBorder="1" applyAlignment="1" applyProtection="1">
      <alignment horizontal="right" vertical="center"/>
      <protection locked="0"/>
    </xf>
    <xf numFmtId="166" fontId="11" fillId="0" borderId="18" xfId="0" applyNumberFormat="1" applyFont="1" applyBorder="1" applyAlignment="1">
      <alignment horizontal="right" vertical="center"/>
    </xf>
    <xf numFmtId="166" fontId="11" fillId="0" borderId="18" xfId="0" applyNumberFormat="1" applyFont="1" applyBorder="1" applyAlignment="1" applyProtection="1">
      <alignment horizontal="right" vertical="center"/>
      <protection locked="0"/>
    </xf>
    <xf numFmtId="166" fontId="4" fillId="0" borderId="18" xfId="0" applyNumberFormat="1" applyFont="1" applyBorder="1" applyAlignment="1" applyProtection="1">
      <alignment horizontal="right" vertical="center"/>
      <protection locked="0"/>
    </xf>
    <xf numFmtId="166" fontId="5" fillId="2" borderId="20" xfId="0" applyNumberFormat="1" applyFont="1" applyFill="1" applyBorder="1" applyAlignment="1">
      <alignment horizontal="right" vertical="center"/>
    </xf>
    <xf numFmtId="166" fontId="5" fillId="2" borderId="20" xfId="0" applyNumberFormat="1" applyFont="1" applyFill="1" applyBorder="1" applyAlignment="1" applyProtection="1">
      <alignment horizontal="right" vertical="center"/>
      <protection locked="0"/>
    </xf>
    <xf numFmtId="166" fontId="0" fillId="0" borderId="0" xfId="0" applyNumberFormat="1" applyAlignment="1">
      <alignment horizontal="right"/>
    </xf>
    <xf numFmtId="164" fontId="12" fillId="0" borderId="7" xfId="0" applyNumberFormat="1" applyFont="1" applyBorder="1" applyAlignment="1">
      <alignment horizontal="right" vertical="center"/>
    </xf>
    <xf numFmtId="164" fontId="9" fillId="0" borderId="17" xfId="0" applyNumberFormat="1" applyFont="1" applyBorder="1" applyAlignment="1">
      <alignment horizontal="left" vertical="center"/>
    </xf>
    <xf numFmtId="164" fontId="9" fillId="0" borderId="18" xfId="0" applyNumberFormat="1" applyFont="1" applyBorder="1" applyAlignment="1">
      <alignment horizontal="left" vertical="center"/>
    </xf>
    <xf numFmtId="166" fontId="9" fillId="0" borderId="18" xfId="0" applyNumberFormat="1" applyFont="1" applyBorder="1" applyAlignment="1">
      <alignment horizontal="right" vertical="center"/>
    </xf>
    <xf numFmtId="166" fontId="9" fillId="0" borderId="18" xfId="0" applyNumberFormat="1" applyFont="1" applyBorder="1" applyAlignment="1" applyProtection="1">
      <alignment horizontal="right" vertical="center"/>
      <protection locked="0"/>
    </xf>
    <xf numFmtId="0" fontId="9" fillId="0" borderId="0" xfId="0" applyFont="1"/>
    <xf numFmtId="164" fontId="12" fillId="0" borderId="2" xfId="0" applyNumberFormat="1" applyFont="1" applyBorder="1" applyAlignment="1">
      <alignment horizontal="right" vertical="center"/>
    </xf>
    <xf numFmtId="164" fontId="9" fillId="0" borderId="22" xfId="0" applyNumberFormat="1" applyFont="1" applyBorder="1" applyAlignment="1">
      <alignment horizontal="left" vertical="center"/>
    </xf>
    <xf numFmtId="164" fontId="9" fillId="0" borderId="23" xfId="0" applyNumberFormat="1" applyFont="1" applyBorder="1" applyAlignment="1">
      <alignment horizontal="left" vertical="center"/>
    </xf>
    <xf numFmtId="166" fontId="9" fillId="0" borderId="23" xfId="0" applyNumberFormat="1" applyFont="1" applyBorder="1" applyAlignment="1">
      <alignment horizontal="right" vertical="center"/>
    </xf>
    <xf numFmtId="166" fontId="9" fillId="0" borderId="23" xfId="0" applyNumberFormat="1" applyFont="1" applyBorder="1" applyAlignment="1" applyProtection="1">
      <alignment horizontal="right" vertical="center"/>
      <protection locked="0"/>
    </xf>
    <xf numFmtId="166" fontId="8" fillId="0" borderId="9" xfId="3" applyNumberFormat="1" applyBorder="1" applyAlignment="1">
      <alignment horizontal="center" vertical="center" wrapText="1"/>
    </xf>
    <xf numFmtId="166" fontId="8" fillId="0" borderId="3" xfId="3" applyNumberFormat="1" applyBorder="1" applyAlignment="1">
      <alignment horizontal="center" vertical="center" wrapText="1"/>
    </xf>
    <xf numFmtId="166" fontId="11" fillId="0" borderId="10" xfId="2" applyNumberFormat="1" applyFont="1" applyFill="1" applyBorder="1" applyAlignment="1">
      <alignment horizontal="right" vertical="center"/>
    </xf>
    <xf numFmtId="166" fontId="12" fillId="0" borderId="10" xfId="4" applyNumberFormat="1" applyFont="1" applyBorder="1" applyAlignment="1">
      <alignment horizontal="right" vertical="center"/>
    </xf>
    <xf numFmtId="166" fontId="12" fillId="0" borderId="4" xfId="4" applyNumberFormat="1" applyFont="1" applyBorder="1" applyAlignment="1">
      <alignment horizontal="right" vertical="center"/>
    </xf>
    <xf numFmtId="166" fontId="12" fillId="0" borderId="11" xfId="4" applyNumberFormat="1" applyFont="1" applyBorder="1" applyAlignment="1">
      <alignment horizontal="right" vertical="center"/>
    </xf>
    <xf numFmtId="166" fontId="12" fillId="0" borderId="5" xfId="4" applyNumberFormat="1" applyFont="1" applyBorder="1" applyAlignment="1">
      <alignment horizontal="right" vertical="center"/>
    </xf>
    <xf numFmtId="166" fontId="12" fillId="0" borderId="12" xfId="4" applyNumberFormat="1" applyFont="1" applyBorder="1" applyAlignment="1">
      <alignment horizontal="right" vertical="center"/>
    </xf>
    <xf numFmtId="166" fontId="12" fillId="0" borderId="6" xfId="4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/>
    </xf>
    <xf numFmtId="166" fontId="0" fillId="0" borderId="0" xfId="0" applyNumberFormat="1" applyAlignment="1">
      <alignment horizontal="center"/>
    </xf>
    <xf numFmtId="166" fontId="8" fillId="0" borderId="13" xfId="3" applyNumberFormat="1" applyBorder="1" applyAlignment="1">
      <alignment horizontal="center" vertical="center" wrapText="1"/>
    </xf>
    <xf numFmtId="166" fontId="8" fillId="0" borderId="14" xfId="3" applyNumberFormat="1" applyBorder="1" applyAlignment="1">
      <alignment horizontal="center" vertical="center" wrapText="1"/>
    </xf>
    <xf numFmtId="166" fontId="8" fillId="0" borderId="15" xfId="3" applyNumberFormat="1" applyBorder="1" applyAlignment="1">
      <alignment horizontal="center" vertical="center" wrapText="1"/>
    </xf>
    <xf numFmtId="166" fontId="11" fillId="0" borderId="16" xfId="2" applyNumberFormat="1" applyFont="1" applyFill="1" applyBorder="1" applyAlignment="1">
      <alignment horizontal="right" vertical="center"/>
    </xf>
    <xf numFmtId="166" fontId="11" fillId="0" borderId="17" xfId="2" applyNumberFormat="1" applyFont="1" applyFill="1" applyBorder="1" applyAlignment="1">
      <alignment horizontal="right" vertical="center"/>
    </xf>
    <xf numFmtId="166" fontId="11" fillId="0" borderId="18" xfId="2" applyNumberFormat="1" applyFont="1" applyFill="1" applyBorder="1" applyAlignment="1">
      <alignment horizontal="right" vertical="center"/>
    </xf>
    <xf numFmtId="166" fontId="11" fillId="0" borderId="4" xfId="2" applyNumberFormat="1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right" vertical="center"/>
    </xf>
    <xf numFmtId="166" fontId="11" fillId="0" borderId="11" xfId="0" applyNumberFormat="1" applyFont="1" applyBorder="1" applyAlignment="1">
      <alignment horizontal="right" vertical="center"/>
    </xf>
    <xf numFmtId="166" fontId="12" fillId="0" borderId="16" xfId="4" applyNumberFormat="1" applyFont="1" applyBorder="1" applyAlignment="1">
      <alignment horizontal="right" vertical="center"/>
    </xf>
    <xf numFmtId="166" fontId="12" fillId="0" borderId="17" xfId="4" applyNumberFormat="1" applyFont="1" applyBorder="1" applyAlignment="1">
      <alignment horizontal="right" vertical="center"/>
    </xf>
    <xf numFmtId="166" fontId="12" fillId="0" borderId="18" xfId="4" applyNumberFormat="1" applyFont="1" applyBorder="1" applyAlignment="1">
      <alignment horizontal="right" vertical="center"/>
    </xf>
    <xf numFmtId="166" fontId="12" fillId="0" borderId="7" xfId="4" applyNumberFormat="1" applyFont="1" applyBorder="1" applyAlignment="1">
      <alignment horizontal="right" vertical="center"/>
    </xf>
    <xf numFmtId="166" fontId="12" fillId="0" borderId="0" xfId="4" applyNumberFormat="1" applyFont="1" applyBorder="1" applyAlignment="1">
      <alignment horizontal="right" vertical="center"/>
    </xf>
    <xf numFmtId="166" fontId="11" fillId="0" borderId="16" xfId="0" applyNumberFormat="1" applyFont="1" applyBorder="1" applyAlignment="1">
      <alignment horizontal="right" vertical="center"/>
    </xf>
    <xf numFmtId="166" fontId="12" fillId="0" borderId="21" xfId="4" applyNumberFormat="1" applyFont="1" applyBorder="1" applyAlignment="1">
      <alignment horizontal="right" vertical="center"/>
    </xf>
    <xf numFmtId="166" fontId="12" fillId="0" borderId="22" xfId="4" applyNumberFormat="1" applyFont="1" applyBorder="1" applyAlignment="1">
      <alignment horizontal="right" vertical="center"/>
    </xf>
    <xf numFmtId="166" fontId="12" fillId="0" borderId="23" xfId="4" applyNumberFormat="1" applyFont="1" applyBorder="1" applyAlignment="1">
      <alignment horizontal="right" vertical="center"/>
    </xf>
    <xf numFmtId="166" fontId="12" fillId="0" borderId="2" xfId="4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center" vertical="center"/>
    </xf>
    <xf numFmtId="167" fontId="8" fillId="0" borderId="9" xfId="3" applyNumberFormat="1" applyBorder="1" applyAlignment="1">
      <alignment horizontal="center" vertical="center" wrapText="1"/>
    </xf>
    <xf numFmtId="167" fontId="8" fillId="0" borderId="3" xfId="3" applyNumberFormat="1" applyBorder="1" applyAlignment="1">
      <alignment horizontal="center" vertical="center" wrapText="1"/>
    </xf>
    <xf numFmtId="167" fontId="11" fillId="0" borderId="10" xfId="2" applyNumberFormat="1" applyFont="1" applyFill="1" applyBorder="1" applyAlignment="1">
      <alignment horizontal="right" vertical="center"/>
    </xf>
    <xf numFmtId="167" fontId="11" fillId="0" borderId="10" xfId="0" applyNumberFormat="1" applyFont="1" applyBorder="1" applyAlignment="1">
      <alignment horizontal="right" vertical="center"/>
    </xf>
    <xf numFmtId="167" fontId="11" fillId="0" borderId="4" xfId="0" applyNumberFormat="1" applyFont="1" applyBorder="1" applyAlignment="1" applyProtection="1">
      <alignment horizontal="right" vertical="center"/>
      <protection locked="0"/>
    </xf>
    <xf numFmtId="167" fontId="12" fillId="0" borderId="10" xfId="4" applyNumberFormat="1" applyFont="1" applyBorder="1" applyAlignment="1">
      <alignment horizontal="right" vertical="center"/>
    </xf>
    <xf numFmtId="167" fontId="12" fillId="0" borderId="4" xfId="4" applyNumberFormat="1" applyFont="1" applyBorder="1" applyAlignment="1">
      <alignment horizontal="right" vertical="center"/>
    </xf>
    <xf numFmtId="167" fontId="12" fillId="0" borderId="11" xfId="4" applyNumberFormat="1" applyFont="1" applyBorder="1" applyAlignment="1">
      <alignment horizontal="right" vertical="center"/>
    </xf>
    <xf numFmtId="167" fontId="12" fillId="0" borderId="5" xfId="4" applyNumberFormat="1" applyFont="1" applyBorder="1" applyAlignment="1">
      <alignment horizontal="right" vertical="center"/>
    </xf>
    <xf numFmtId="167" fontId="12" fillId="0" borderId="12" xfId="4" applyNumberFormat="1" applyFont="1" applyBorder="1" applyAlignment="1">
      <alignment horizontal="right" vertical="center"/>
    </xf>
    <xf numFmtId="167" fontId="12" fillId="0" borderId="6" xfId="4" applyNumberFormat="1" applyFont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167" fontId="9" fillId="0" borderId="2" xfId="0" applyNumberFormat="1" applyFont="1" applyBorder="1" applyAlignment="1">
      <alignment horizontal="right"/>
    </xf>
    <xf numFmtId="167" fontId="0" fillId="0" borderId="0" xfId="0" applyNumberFormat="1" applyAlignment="1">
      <alignment horizontal="center"/>
    </xf>
    <xf numFmtId="164" fontId="11" fillId="0" borderId="10" xfId="0" applyNumberFormat="1" applyFont="1" applyBorder="1" applyAlignment="1" applyProtection="1">
      <alignment horizontal="left" vertical="center"/>
      <protection locked="0"/>
    </xf>
    <xf numFmtId="164" fontId="11" fillId="0" borderId="10" xfId="2" applyNumberFormat="1" applyFont="1" applyFill="1" applyBorder="1" applyAlignment="1" applyProtection="1">
      <alignment horizontal="left" vertical="center"/>
      <protection locked="0"/>
    </xf>
    <xf numFmtId="164" fontId="11" fillId="0" borderId="11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6" fontId="1" fillId="0" borderId="18" xfId="0" applyNumberFormat="1" applyFont="1" applyBorder="1" applyAlignment="1" applyProtection="1">
      <alignment horizontal="right" vertical="center"/>
      <protection locked="0"/>
    </xf>
    <xf numFmtId="8" fontId="8" fillId="0" borderId="25" xfId="3" applyNumberFormat="1" applyBorder="1" applyAlignment="1" applyProtection="1">
      <alignment horizontal="center" wrapText="1"/>
    </xf>
    <xf numFmtId="164" fontId="0" fillId="0" borderId="28" xfId="0" applyNumberForma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11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9" fillId="0" borderId="28" xfId="0" applyNumberFormat="1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</cellXfs>
  <cellStyles count="5">
    <cellStyle name="Heading 3" xfId="3" builtinId="18"/>
    <cellStyle name="Normal" xfId="0" builtinId="0"/>
    <cellStyle name="Percent" xfId="1" builtinId="5"/>
    <cellStyle name="Title" xfId="2" builtinId="15"/>
    <cellStyle name="Total" xfId="4" builtinId="2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49"/>
  <sheetViews>
    <sheetView tabSelected="1" zoomScale="85" zoomScaleNormal="85" workbookViewId="0">
      <pane ySplit="1" topLeftCell="A2" activePane="bottomLeft" state="frozen"/>
      <selection pane="bottomLeft" activeCell="J30" sqref="J30"/>
    </sheetView>
  </sheetViews>
  <sheetFormatPr defaultRowHeight="15" x14ac:dyDescent="0.25"/>
  <cols>
    <col min="1" max="1" width="5" style="32" bestFit="1" customWidth="1"/>
    <col min="2" max="2" width="55" customWidth="1"/>
    <col min="3" max="3" width="12.7109375" customWidth="1"/>
    <col min="4" max="4" width="21.7109375" customWidth="1"/>
    <col min="5" max="5" width="12.7109375" style="3" bestFit="1" customWidth="1"/>
    <col min="6" max="6" width="10" style="3" customWidth="1"/>
    <col min="7" max="17" width="16.5703125" style="84" customWidth="1"/>
  </cols>
  <sheetData>
    <row r="1" spans="1:17" s="3" customFormat="1" ht="30.75" thickBot="1" x14ac:dyDescent="0.3">
      <c r="A1" s="30"/>
      <c r="B1" s="37" t="s">
        <v>122</v>
      </c>
      <c r="C1" s="37" t="s">
        <v>104</v>
      </c>
      <c r="D1" s="38" t="s">
        <v>134</v>
      </c>
      <c r="E1" s="155" t="s">
        <v>240</v>
      </c>
      <c r="F1" s="31" t="s">
        <v>238</v>
      </c>
      <c r="G1" s="68" t="s">
        <v>385</v>
      </c>
      <c r="H1" s="68" t="s">
        <v>123</v>
      </c>
      <c r="I1" s="68" t="s">
        <v>124</v>
      </c>
      <c r="J1" s="68" t="s">
        <v>129</v>
      </c>
      <c r="K1" s="68" t="s">
        <v>130</v>
      </c>
      <c r="L1" s="68" t="s">
        <v>128</v>
      </c>
      <c r="M1" s="68" t="s">
        <v>225</v>
      </c>
      <c r="N1" s="68" t="s">
        <v>229</v>
      </c>
      <c r="O1" s="67" t="s">
        <v>386</v>
      </c>
      <c r="P1" s="67" t="s">
        <v>210</v>
      </c>
      <c r="Q1" s="67" t="s">
        <v>387</v>
      </c>
    </row>
    <row r="2" spans="1:17" x14ac:dyDescent="0.25">
      <c r="A2" s="35">
        <v>1</v>
      </c>
      <c r="B2" s="39" t="s">
        <v>1</v>
      </c>
      <c r="C2" s="39" t="s">
        <v>105</v>
      </c>
      <c r="D2" s="40" t="s">
        <v>148</v>
      </c>
      <c r="E2" s="156" t="s">
        <v>241</v>
      </c>
      <c r="F2" s="145" t="s">
        <v>211</v>
      </c>
      <c r="G2" s="69">
        <v>9785.2300000000014</v>
      </c>
      <c r="H2" s="70"/>
      <c r="I2" s="70"/>
      <c r="J2" s="70"/>
      <c r="K2" s="70"/>
      <c r="L2" s="70"/>
      <c r="M2" s="70">
        <v>580</v>
      </c>
      <c r="N2" s="70"/>
      <c r="O2" s="69">
        <v>10365.230000000001</v>
      </c>
      <c r="P2" s="69">
        <v>0</v>
      </c>
      <c r="Q2" s="69">
        <f>SUM(O2:P2)</f>
        <v>10365.230000000001</v>
      </c>
    </row>
    <row r="3" spans="1:17" x14ac:dyDescent="0.25">
      <c r="A3" s="35">
        <v>2</v>
      </c>
      <c r="B3" s="39" t="s">
        <v>2</v>
      </c>
      <c r="C3" s="39" t="s">
        <v>105</v>
      </c>
      <c r="D3" s="40" t="s">
        <v>148</v>
      </c>
      <c r="E3" s="156" t="s">
        <v>242</v>
      </c>
      <c r="F3" s="145" t="s">
        <v>212</v>
      </c>
      <c r="G3" s="69">
        <v>87722.13</v>
      </c>
      <c r="H3" s="70">
        <v>2100</v>
      </c>
      <c r="I3" s="70">
        <v>1000</v>
      </c>
      <c r="J3" s="70"/>
      <c r="K3" s="70"/>
      <c r="L3" s="70"/>
      <c r="M3" s="70"/>
      <c r="N3" s="70"/>
      <c r="O3" s="69">
        <v>90822.13</v>
      </c>
      <c r="P3" s="69">
        <v>20196</v>
      </c>
      <c r="Q3" s="69">
        <f t="shared" ref="Q3:Q66" si="0">SUM(O3:P3)</f>
        <v>111018.13</v>
      </c>
    </row>
    <row r="4" spans="1:17" x14ac:dyDescent="0.25">
      <c r="A4" s="35">
        <v>3</v>
      </c>
      <c r="B4" s="39" t="s">
        <v>3</v>
      </c>
      <c r="C4" s="39" t="s">
        <v>105</v>
      </c>
      <c r="D4" s="40" t="s">
        <v>148</v>
      </c>
      <c r="E4" s="156" t="s">
        <v>243</v>
      </c>
      <c r="F4" s="145" t="s">
        <v>121</v>
      </c>
      <c r="G4" s="69">
        <v>3903.5200000000004</v>
      </c>
      <c r="H4" s="70"/>
      <c r="I4" s="70"/>
      <c r="J4" s="70"/>
      <c r="K4" s="70"/>
      <c r="L4" s="70"/>
      <c r="M4" s="70"/>
      <c r="N4" s="70"/>
      <c r="O4" s="69">
        <v>3903.5200000000004</v>
      </c>
      <c r="P4" s="69">
        <v>0</v>
      </c>
      <c r="Q4" s="69">
        <f t="shared" si="0"/>
        <v>3903.5200000000004</v>
      </c>
    </row>
    <row r="5" spans="1:17" x14ac:dyDescent="0.25">
      <c r="A5" s="35">
        <v>4</v>
      </c>
      <c r="B5" s="41" t="s">
        <v>191</v>
      </c>
      <c r="C5" s="41" t="s">
        <v>105</v>
      </c>
      <c r="D5" s="42" t="s">
        <v>192</v>
      </c>
      <c r="E5" s="157" t="s">
        <v>244</v>
      </c>
      <c r="F5" s="146" t="s">
        <v>121</v>
      </c>
      <c r="G5" s="71">
        <v>9872.74</v>
      </c>
      <c r="H5" s="72"/>
      <c r="I5" s="72"/>
      <c r="J5" s="72"/>
      <c r="K5" s="72"/>
      <c r="L5" s="72"/>
      <c r="M5" s="72"/>
      <c r="N5" s="72"/>
      <c r="O5" s="71">
        <v>9872.74</v>
      </c>
      <c r="P5" s="71">
        <v>0</v>
      </c>
      <c r="Q5" s="69">
        <f t="shared" si="0"/>
        <v>9872.74</v>
      </c>
    </row>
    <row r="6" spans="1:17" x14ac:dyDescent="0.25">
      <c r="A6" s="35">
        <v>5</v>
      </c>
      <c r="B6" s="41" t="s">
        <v>4</v>
      </c>
      <c r="C6" s="41" t="s">
        <v>105</v>
      </c>
      <c r="D6" s="42" t="s">
        <v>192</v>
      </c>
      <c r="E6" s="157" t="s">
        <v>245</v>
      </c>
      <c r="F6" s="146" t="s">
        <v>121</v>
      </c>
      <c r="G6" s="71">
        <v>8311.33</v>
      </c>
      <c r="H6" s="72"/>
      <c r="I6" s="72">
        <v>500</v>
      </c>
      <c r="J6" s="72"/>
      <c r="K6" s="72"/>
      <c r="L6" s="72"/>
      <c r="M6" s="72"/>
      <c r="N6" s="72"/>
      <c r="O6" s="71">
        <v>8811.33</v>
      </c>
      <c r="P6" s="71">
        <v>0</v>
      </c>
      <c r="Q6" s="69">
        <f t="shared" si="0"/>
        <v>8811.33</v>
      </c>
    </row>
    <row r="7" spans="1:17" x14ac:dyDescent="0.25">
      <c r="A7" s="35">
        <v>6</v>
      </c>
      <c r="B7" s="41" t="s">
        <v>5</v>
      </c>
      <c r="C7" s="41" t="s">
        <v>105</v>
      </c>
      <c r="D7" s="42" t="s">
        <v>149</v>
      </c>
      <c r="E7" s="157" t="s">
        <v>246</v>
      </c>
      <c r="F7" s="146" t="s">
        <v>121</v>
      </c>
      <c r="G7" s="73">
        <v>2600</v>
      </c>
      <c r="H7" s="74"/>
      <c r="I7" s="74"/>
      <c r="J7" s="74"/>
      <c r="K7" s="74"/>
      <c r="L7" s="74"/>
      <c r="M7" s="74"/>
      <c r="N7" s="74"/>
      <c r="O7" s="73">
        <v>2600</v>
      </c>
      <c r="P7" s="73">
        <v>0</v>
      </c>
      <c r="Q7" s="69">
        <f t="shared" si="0"/>
        <v>2600</v>
      </c>
    </row>
    <row r="8" spans="1:17" x14ac:dyDescent="0.25">
      <c r="A8" s="35">
        <v>7</v>
      </c>
      <c r="B8" s="39" t="s">
        <v>6</v>
      </c>
      <c r="C8" s="39" t="s">
        <v>106</v>
      </c>
      <c r="D8" s="40" t="s">
        <v>150</v>
      </c>
      <c r="E8" s="156" t="s">
        <v>247</v>
      </c>
      <c r="F8" s="145" t="s">
        <v>211</v>
      </c>
      <c r="G8" s="75">
        <v>24635.260000000002</v>
      </c>
      <c r="H8" s="76"/>
      <c r="I8" s="76">
        <v>4500</v>
      </c>
      <c r="J8" s="76"/>
      <c r="K8" s="76"/>
      <c r="L8" s="76"/>
      <c r="M8" s="76"/>
      <c r="N8" s="76"/>
      <c r="O8" s="75">
        <v>29135.260000000002</v>
      </c>
      <c r="P8" s="75">
        <v>0</v>
      </c>
      <c r="Q8" s="69">
        <f t="shared" si="0"/>
        <v>29135.260000000002</v>
      </c>
    </row>
    <row r="9" spans="1:17" x14ac:dyDescent="0.25">
      <c r="A9" s="35">
        <v>8</v>
      </c>
      <c r="B9" s="39" t="s">
        <v>7</v>
      </c>
      <c r="C9" s="39" t="s">
        <v>105</v>
      </c>
      <c r="D9" s="40" t="s">
        <v>152</v>
      </c>
      <c r="E9" s="156" t="s">
        <v>248</v>
      </c>
      <c r="F9" s="145" t="s">
        <v>211</v>
      </c>
      <c r="G9" s="75">
        <v>9004.52</v>
      </c>
      <c r="H9" s="76"/>
      <c r="I9" s="76"/>
      <c r="J9" s="76"/>
      <c r="K9" s="76">
        <v>375</v>
      </c>
      <c r="L9" s="76"/>
      <c r="M9" s="76"/>
      <c r="N9" s="76"/>
      <c r="O9" s="75">
        <v>9379.52</v>
      </c>
      <c r="P9" s="75">
        <v>0</v>
      </c>
      <c r="Q9" s="69">
        <f t="shared" si="0"/>
        <v>9379.52</v>
      </c>
    </row>
    <row r="10" spans="1:17" x14ac:dyDescent="0.25">
      <c r="A10" s="35">
        <v>9</v>
      </c>
      <c r="B10" s="41" t="s">
        <v>232</v>
      </c>
      <c r="C10" s="41" t="s">
        <v>105</v>
      </c>
      <c r="D10" s="49" t="s">
        <v>152</v>
      </c>
      <c r="E10" s="158" t="s">
        <v>249</v>
      </c>
      <c r="F10" s="146" t="s">
        <v>121</v>
      </c>
      <c r="G10" s="73">
        <v>2600</v>
      </c>
      <c r="H10" s="74"/>
      <c r="I10" s="74"/>
      <c r="J10" s="74"/>
      <c r="K10" s="74"/>
      <c r="L10" s="74"/>
      <c r="M10" s="74"/>
      <c r="N10" s="74"/>
      <c r="O10" s="73">
        <v>2600</v>
      </c>
      <c r="P10" s="73">
        <v>0</v>
      </c>
      <c r="Q10" s="69">
        <f t="shared" si="0"/>
        <v>2600</v>
      </c>
    </row>
    <row r="11" spans="1:17" x14ac:dyDescent="0.25">
      <c r="A11" s="35">
        <v>10</v>
      </c>
      <c r="B11" s="41" t="s">
        <v>8</v>
      </c>
      <c r="C11" s="41" t="s">
        <v>105</v>
      </c>
      <c r="D11" s="42" t="s">
        <v>153</v>
      </c>
      <c r="E11" s="157" t="s">
        <v>250</v>
      </c>
      <c r="F11" s="146" t="s">
        <v>213</v>
      </c>
      <c r="G11" s="73">
        <v>18029.580000000005</v>
      </c>
      <c r="H11" s="74">
        <v>3000</v>
      </c>
      <c r="I11" s="74">
        <v>1500</v>
      </c>
      <c r="J11" s="74"/>
      <c r="K11" s="74"/>
      <c r="L11" s="74"/>
      <c r="M11" s="74"/>
      <c r="N11" s="74"/>
      <c r="O11" s="73">
        <v>22529.580000000005</v>
      </c>
      <c r="P11" s="73">
        <v>13545.599999999999</v>
      </c>
      <c r="Q11" s="69">
        <f t="shared" si="0"/>
        <v>36075.180000000008</v>
      </c>
    </row>
    <row r="12" spans="1:17" x14ac:dyDescent="0.25">
      <c r="A12" s="35">
        <v>11</v>
      </c>
      <c r="B12" s="39" t="s">
        <v>9</v>
      </c>
      <c r="C12" s="39" t="s">
        <v>105</v>
      </c>
      <c r="D12" s="40" t="s">
        <v>153</v>
      </c>
      <c r="E12" s="156" t="s">
        <v>251</v>
      </c>
      <c r="F12" s="145" t="s">
        <v>121</v>
      </c>
      <c r="G12" s="73">
        <v>0</v>
      </c>
      <c r="H12" s="74"/>
      <c r="I12" s="74"/>
      <c r="J12" s="74"/>
      <c r="K12" s="74"/>
      <c r="L12" s="74"/>
      <c r="M12" s="74"/>
      <c r="N12" s="74"/>
      <c r="O12" s="73">
        <v>0</v>
      </c>
      <c r="P12" s="73">
        <v>0</v>
      </c>
      <c r="Q12" s="69">
        <f t="shared" si="0"/>
        <v>0</v>
      </c>
    </row>
    <row r="13" spans="1:17" x14ac:dyDescent="0.25">
      <c r="A13" s="35">
        <v>12</v>
      </c>
      <c r="B13" s="41" t="s">
        <v>10</v>
      </c>
      <c r="C13" s="41" t="s">
        <v>105</v>
      </c>
      <c r="D13" s="42" t="s">
        <v>153</v>
      </c>
      <c r="E13" s="157" t="s">
        <v>252</v>
      </c>
      <c r="F13" s="146" t="s">
        <v>211</v>
      </c>
      <c r="G13" s="71">
        <v>14155.660000000003</v>
      </c>
      <c r="H13" s="72"/>
      <c r="I13" s="72">
        <v>1000</v>
      </c>
      <c r="J13" s="72"/>
      <c r="K13" s="72"/>
      <c r="L13" s="72"/>
      <c r="M13" s="72"/>
      <c r="N13" s="72"/>
      <c r="O13" s="71">
        <v>15155.660000000003</v>
      </c>
      <c r="P13" s="71">
        <v>0</v>
      </c>
      <c r="Q13" s="69">
        <f t="shared" si="0"/>
        <v>15155.660000000003</v>
      </c>
    </row>
    <row r="14" spans="1:17" x14ac:dyDescent="0.25">
      <c r="A14" s="35">
        <v>13</v>
      </c>
      <c r="B14" s="39" t="s">
        <v>11</v>
      </c>
      <c r="C14" s="39" t="s">
        <v>105</v>
      </c>
      <c r="D14" s="40" t="s">
        <v>153</v>
      </c>
      <c r="E14" s="156" t="s">
        <v>253</v>
      </c>
      <c r="F14" s="145" t="s">
        <v>121</v>
      </c>
      <c r="G14" s="69">
        <v>2816.67</v>
      </c>
      <c r="H14" s="70"/>
      <c r="I14" s="70">
        <v>1000</v>
      </c>
      <c r="J14" s="70"/>
      <c r="K14" s="70"/>
      <c r="L14" s="70"/>
      <c r="M14" s="70"/>
      <c r="N14" s="70"/>
      <c r="O14" s="69">
        <v>3816.67</v>
      </c>
      <c r="P14" s="69">
        <v>0</v>
      </c>
      <c r="Q14" s="69">
        <f t="shared" si="0"/>
        <v>3816.67</v>
      </c>
    </row>
    <row r="15" spans="1:17" x14ac:dyDescent="0.25">
      <c r="A15" s="35">
        <v>14</v>
      </c>
      <c r="B15" s="41" t="s">
        <v>12</v>
      </c>
      <c r="C15" s="41" t="s">
        <v>105</v>
      </c>
      <c r="D15" s="42" t="s">
        <v>153</v>
      </c>
      <c r="E15" s="157" t="s">
        <v>254</v>
      </c>
      <c r="F15" s="146" t="s">
        <v>211</v>
      </c>
      <c r="G15" s="69">
        <v>16260.320000000002</v>
      </c>
      <c r="H15" s="70"/>
      <c r="I15" s="70"/>
      <c r="J15" s="70"/>
      <c r="K15" s="70"/>
      <c r="L15" s="70"/>
      <c r="M15" s="70"/>
      <c r="N15" s="70"/>
      <c r="O15" s="69">
        <v>16260.320000000002</v>
      </c>
      <c r="P15" s="69">
        <v>31824</v>
      </c>
      <c r="Q15" s="69">
        <f t="shared" si="0"/>
        <v>48084.32</v>
      </c>
    </row>
    <row r="16" spans="1:17" x14ac:dyDescent="0.25">
      <c r="A16" s="35">
        <v>15</v>
      </c>
      <c r="B16" s="41" t="s">
        <v>13</v>
      </c>
      <c r="C16" s="41" t="s">
        <v>105</v>
      </c>
      <c r="D16" s="42" t="s">
        <v>153</v>
      </c>
      <c r="E16" s="157" t="s">
        <v>255</v>
      </c>
      <c r="F16" s="146" t="s">
        <v>211</v>
      </c>
      <c r="G16" s="69">
        <v>10972</v>
      </c>
      <c r="H16" s="70"/>
      <c r="I16" s="70">
        <v>1000</v>
      </c>
      <c r="J16" s="70"/>
      <c r="K16" s="70"/>
      <c r="L16" s="70"/>
      <c r="M16" s="70"/>
      <c r="N16" s="70"/>
      <c r="O16" s="69">
        <v>11972</v>
      </c>
      <c r="P16" s="69">
        <v>58752</v>
      </c>
      <c r="Q16" s="69">
        <f t="shared" si="0"/>
        <v>70724</v>
      </c>
    </row>
    <row r="17" spans="1:17" x14ac:dyDescent="0.25">
      <c r="A17" s="35">
        <v>16</v>
      </c>
      <c r="B17" s="39" t="s">
        <v>135</v>
      </c>
      <c r="C17" s="39" t="s">
        <v>105</v>
      </c>
      <c r="D17" s="40" t="s">
        <v>153</v>
      </c>
      <c r="E17" s="156" t="s">
        <v>256</v>
      </c>
      <c r="F17" s="145" t="s">
        <v>213</v>
      </c>
      <c r="G17" s="69">
        <v>25455.660000000003</v>
      </c>
      <c r="H17" s="70"/>
      <c r="I17" s="70"/>
      <c r="J17" s="70"/>
      <c r="K17" s="70"/>
      <c r="L17" s="70"/>
      <c r="M17" s="70"/>
      <c r="N17" s="70"/>
      <c r="O17" s="69">
        <v>25455.660000000003</v>
      </c>
      <c r="P17" s="69">
        <v>0</v>
      </c>
      <c r="Q17" s="69">
        <f t="shared" si="0"/>
        <v>25455.660000000003</v>
      </c>
    </row>
    <row r="18" spans="1:17" x14ac:dyDescent="0.25">
      <c r="A18" s="35">
        <v>17</v>
      </c>
      <c r="B18" s="39" t="s">
        <v>193</v>
      </c>
      <c r="C18" s="39" t="s">
        <v>105</v>
      </c>
      <c r="D18" s="40" t="s">
        <v>194</v>
      </c>
      <c r="E18" s="156" t="s">
        <v>257</v>
      </c>
      <c r="F18" s="145" t="s">
        <v>214</v>
      </c>
      <c r="G18" s="69">
        <v>29627.25</v>
      </c>
      <c r="H18" s="70"/>
      <c r="I18" s="70"/>
      <c r="J18" s="70"/>
      <c r="K18" s="70"/>
      <c r="L18" s="70"/>
      <c r="M18" s="70"/>
      <c r="N18" s="70"/>
      <c r="O18" s="69">
        <v>29627.25</v>
      </c>
      <c r="P18" s="69">
        <v>10472</v>
      </c>
      <c r="Q18" s="69">
        <f t="shared" si="0"/>
        <v>40099.25</v>
      </c>
    </row>
    <row r="19" spans="1:17" x14ac:dyDescent="0.25">
      <c r="A19" s="35">
        <v>18</v>
      </c>
      <c r="B19" s="41" t="s">
        <v>195</v>
      </c>
      <c r="C19" s="41" t="s">
        <v>105</v>
      </c>
      <c r="D19" s="42" t="s">
        <v>194</v>
      </c>
      <c r="E19" s="157" t="s">
        <v>258</v>
      </c>
      <c r="F19" s="146" t="s">
        <v>121</v>
      </c>
      <c r="G19" s="71">
        <v>4264.2199999999993</v>
      </c>
      <c r="H19" s="72"/>
      <c r="I19" s="72"/>
      <c r="J19" s="72"/>
      <c r="K19" s="72"/>
      <c r="L19" s="72"/>
      <c r="M19" s="72"/>
      <c r="N19" s="72"/>
      <c r="O19" s="71">
        <v>4264.2199999999993</v>
      </c>
      <c r="P19" s="71">
        <v>0</v>
      </c>
      <c r="Q19" s="69">
        <f t="shared" si="0"/>
        <v>4264.2199999999993</v>
      </c>
    </row>
    <row r="20" spans="1:17" x14ac:dyDescent="0.25">
      <c r="A20" s="35">
        <v>19</v>
      </c>
      <c r="B20" s="41" t="s">
        <v>14</v>
      </c>
      <c r="C20" s="41" t="s">
        <v>105</v>
      </c>
      <c r="D20" s="42" t="s">
        <v>154</v>
      </c>
      <c r="E20" s="157" t="s">
        <v>259</v>
      </c>
      <c r="F20" s="146" t="s">
        <v>211</v>
      </c>
      <c r="G20" s="69">
        <v>9444.75</v>
      </c>
      <c r="H20" s="70"/>
      <c r="I20" s="70">
        <v>1000</v>
      </c>
      <c r="J20" s="70"/>
      <c r="K20" s="70"/>
      <c r="L20" s="70"/>
      <c r="M20" s="70">
        <v>1000</v>
      </c>
      <c r="N20" s="70"/>
      <c r="O20" s="69">
        <v>11444.75</v>
      </c>
      <c r="P20" s="69">
        <v>0</v>
      </c>
      <c r="Q20" s="69">
        <f t="shared" si="0"/>
        <v>11444.75</v>
      </c>
    </row>
    <row r="21" spans="1:17" x14ac:dyDescent="0.25">
      <c r="A21" s="35">
        <v>20</v>
      </c>
      <c r="B21" s="41" t="s">
        <v>15</v>
      </c>
      <c r="C21" s="41" t="s">
        <v>105</v>
      </c>
      <c r="D21" s="42" t="s">
        <v>154</v>
      </c>
      <c r="E21" s="157" t="s">
        <v>260</v>
      </c>
      <c r="F21" s="146" t="s">
        <v>211</v>
      </c>
      <c r="G21" s="71">
        <v>11253.25</v>
      </c>
      <c r="H21" s="72"/>
      <c r="I21" s="72"/>
      <c r="J21" s="72"/>
      <c r="K21" s="72"/>
      <c r="L21" s="72"/>
      <c r="M21" s="72"/>
      <c r="N21" s="72"/>
      <c r="O21" s="71">
        <v>11253.25</v>
      </c>
      <c r="P21" s="71">
        <v>0</v>
      </c>
      <c r="Q21" s="69">
        <f t="shared" si="0"/>
        <v>11253.25</v>
      </c>
    </row>
    <row r="22" spans="1:17" x14ac:dyDescent="0.25">
      <c r="A22" s="35">
        <v>21</v>
      </c>
      <c r="B22" s="39" t="s">
        <v>136</v>
      </c>
      <c r="C22" s="39" t="s">
        <v>105</v>
      </c>
      <c r="D22" s="40" t="s">
        <v>155</v>
      </c>
      <c r="E22" s="156" t="s">
        <v>261</v>
      </c>
      <c r="F22" s="145" t="s">
        <v>211</v>
      </c>
      <c r="G22" s="75">
        <v>17327.059999999998</v>
      </c>
      <c r="H22" s="76">
        <v>5000</v>
      </c>
      <c r="I22" s="76"/>
      <c r="J22" s="76"/>
      <c r="K22" s="76"/>
      <c r="L22" s="76"/>
      <c r="M22" s="76">
        <v>2360</v>
      </c>
      <c r="N22" s="76"/>
      <c r="O22" s="75">
        <v>24687.059999999998</v>
      </c>
      <c r="P22" s="75">
        <v>48960</v>
      </c>
      <c r="Q22" s="69">
        <f t="shared" si="0"/>
        <v>73647.06</v>
      </c>
    </row>
    <row r="23" spans="1:17" x14ac:dyDescent="0.25">
      <c r="A23" s="35">
        <v>22</v>
      </c>
      <c r="B23" s="39" t="s">
        <v>16</v>
      </c>
      <c r="C23" s="39" t="s">
        <v>105</v>
      </c>
      <c r="D23" s="40" t="s">
        <v>156</v>
      </c>
      <c r="E23" s="156" t="s">
        <v>262</v>
      </c>
      <c r="F23" s="145" t="s">
        <v>212</v>
      </c>
      <c r="G23" s="69">
        <v>49501.200000000012</v>
      </c>
      <c r="H23" s="70"/>
      <c r="I23" s="70"/>
      <c r="J23" s="70"/>
      <c r="K23" s="70"/>
      <c r="L23" s="70"/>
      <c r="M23" s="70"/>
      <c r="N23" s="70"/>
      <c r="O23" s="69">
        <v>49501.200000000012</v>
      </c>
      <c r="P23" s="69">
        <v>86189</v>
      </c>
      <c r="Q23" s="69">
        <f t="shared" si="0"/>
        <v>135690.20000000001</v>
      </c>
    </row>
    <row r="24" spans="1:17" x14ac:dyDescent="0.25">
      <c r="A24" s="35">
        <v>23</v>
      </c>
      <c r="B24" s="43" t="s">
        <v>17</v>
      </c>
      <c r="C24" s="43" t="s">
        <v>105</v>
      </c>
      <c r="D24" s="44" t="s">
        <v>156</v>
      </c>
      <c r="E24" s="159" t="s">
        <v>263</v>
      </c>
      <c r="F24" s="15" t="s">
        <v>214</v>
      </c>
      <c r="G24" s="79">
        <v>27217.15</v>
      </c>
      <c r="H24" s="80"/>
      <c r="I24" s="80"/>
      <c r="J24" s="80"/>
      <c r="K24" s="80">
        <v>1600</v>
      </c>
      <c r="L24" s="80"/>
      <c r="M24" s="80"/>
      <c r="N24" s="80"/>
      <c r="O24" s="79">
        <v>28817.15</v>
      </c>
      <c r="P24" s="79">
        <v>42805</v>
      </c>
      <c r="Q24" s="69">
        <f t="shared" si="0"/>
        <v>71622.149999999994</v>
      </c>
    </row>
    <row r="25" spans="1:17" x14ac:dyDescent="0.25">
      <c r="A25" s="35">
        <v>24</v>
      </c>
      <c r="B25" s="39" t="s">
        <v>18</v>
      </c>
      <c r="C25" s="39" t="s">
        <v>105</v>
      </c>
      <c r="D25" s="40" t="s">
        <v>156</v>
      </c>
      <c r="E25" s="156" t="s">
        <v>264</v>
      </c>
      <c r="F25" s="145" t="s">
        <v>211</v>
      </c>
      <c r="G25" s="75">
        <v>9238.92</v>
      </c>
      <c r="H25" s="76"/>
      <c r="I25" s="76"/>
      <c r="J25" s="76"/>
      <c r="K25" s="76"/>
      <c r="L25" s="76"/>
      <c r="M25" s="76"/>
      <c r="N25" s="76"/>
      <c r="O25" s="75">
        <v>9238.92</v>
      </c>
      <c r="P25" s="75">
        <v>0</v>
      </c>
      <c r="Q25" s="69">
        <f t="shared" si="0"/>
        <v>9238.92</v>
      </c>
    </row>
    <row r="26" spans="1:17" x14ac:dyDescent="0.25">
      <c r="A26" s="35">
        <v>25</v>
      </c>
      <c r="B26" s="39" t="s">
        <v>137</v>
      </c>
      <c r="C26" s="39" t="s">
        <v>105</v>
      </c>
      <c r="D26" s="40" t="s">
        <v>151</v>
      </c>
      <c r="E26" s="156" t="s">
        <v>265</v>
      </c>
      <c r="F26" s="145" t="s">
        <v>121</v>
      </c>
      <c r="G26" s="75">
        <v>4258.3900000000003</v>
      </c>
      <c r="H26" s="76"/>
      <c r="I26" s="76"/>
      <c r="J26" s="76"/>
      <c r="K26" s="76"/>
      <c r="L26" s="76"/>
      <c r="M26" s="76"/>
      <c r="N26" s="76"/>
      <c r="O26" s="75">
        <v>4258.3900000000003</v>
      </c>
      <c r="P26" s="75">
        <v>0</v>
      </c>
      <c r="Q26" s="69">
        <f t="shared" si="0"/>
        <v>4258.3900000000003</v>
      </c>
    </row>
    <row r="27" spans="1:17" x14ac:dyDescent="0.25">
      <c r="A27" s="35">
        <v>26</v>
      </c>
      <c r="B27" s="41" t="s">
        <v>19</v>
      </c>
      <c r="C27" s="41" t="s">
        <v>105</v>
      </c>
      <c r="D27" s="42" t="s">
        <v>157</v>
      </c>
      <c r="E27" s="157" t="s">
        <v>266</v>
      </c>
      <c r="F27" s="146" t="s">
        <v>213</v>
      </c>
      <c r="G27" s="73">
        <v>15210.720000000003</v>
      </c>
      <c r="H27" s="74"/>
      <c r="I27" s="74">
        <v>1000</v>
      </c>
      <c r="J27" s="74"/>
      <c r="K27" s="74"/>
      <c r="L27" s="74"/>
      <c r="M27" s="74"/>
      <c r="N27" s="74"/>
      <c r="O27" s="73">
        <v>16210.720000000003</v>
      </c>
      <c r="P27" s="73">
        <v>41888</v>
      </c>
      <c r="Q27" s="69">
        <f t="shared" si="0"/>
        <v>58098.720000000001</v>
      </c>
    </row>
    <row r="28" spans="1:17" x14ac:dyDescent="0.25">
      <c r="A28" s="35">
        <v>27</v>
      </c>
      <c r="B28" s="41" t="s">
        <v>20</v>
      </c>
      <c r="C28" s="41" t="s">
        <v>105</v>
      </c>
      <c r="D28" s="42" t="s">
        <v>158</v>
      </c>
      <c r="E28" s="157" t="s">
        <v>267</v>
      </c>
      <c r="F28" s="146" t="s">
        <v>214</v>
      </c>
      <c r="G28" s="71">
        <v>41312.269999999997</v>
      </c>
      <c r="H28" s="72">
        <v>1000</v>
      </c>
      <c r="I28" s="72"/>
      <c r="J28" s="72"/>
      <c r="K28" s="72"/>
      <c r="L28" s="72"/>
      <c r="M28" s="72"/>
      <c r="N28" s="72"/>
      <c r="O28" s="71">
        <v>42312.27</v>
      </c>
      <c r="P28" s="71">
        <v>0</v>
      </c>
      <c r="Q28" s="69">
        <f t="shared" si="0"/>
        <v>42312.27</v>
      </c>
    </row>
    <row r="29" spans="1:17" x14ac:dyDescent="0.25">
      <c r="A29" s="35">
        <v>28</v>
      </c>
      <c r="B29" s="41" t="s">
        <v>21</v>
      </c>
      <c r="C29" s="41" t="s">
        <v>105</v>
      </c>
      <c r="D29" s="42" t="s">
        <v>158</v>
      </c>
      <c r="E29" s="157" t="s">
        <v>268</v>
      </c>
      <c r="F29" s="146" t="s">
        <v>212</v>
      </c>
      <c r="G29" s="73">
        <v>93314.36</v>
      </c>
      <c r="H29" s="74">
        <v>7100</v>
      </c>
      <c r="I29" s="74"/>
      <c r="J29" s="74"/>
      <c r="K29" s="74"/>
      <c r="L29" s="74"/>
      <c r="M29" s="74"/>
      <c r="N29" s="74"/>
      <c r="O29" s="73">
        <v>100414.36</v>
      </c>
      <c r="P29" s="73">
        <v>0</v>
      </c>
      <c r="Q29" s="69">
        <f t="shared" si="0"/>
        <v>100414.36</v>
      </c>
    </row>
    <row r="30" spans="1:17" x14ac:dyDescent="0.25">
      <c r="A30" s="35">
        <v>29</v>
      </c>
      <c r="B30" s="39" t="s">
        <v>22</v>
      </c>
      <c r="C30" s="39" t="s">
        <v>105</v>
      </c>
      <c r="D30" s="40" t="s">
        <v>158</v>
      </c>
      <c r="E30" s="156" t="s">
        <v>269</v>
      </c>
      <c r="F30" s="145" t="s">
        <v>212</v>
      </c>
      <c r="G30" s="69">
        <v>77127.25</v>
      </c>
      <c r="H30" s="70">
        <v>2100</v>
      </c>
      <c r="I30" s="70"/>
      <c r="J30" s="70"/>
      <c r="K30" s="70"/>
      <c r="L30" s="70"/>
      <c r="M30" s="70">
        <v>3126</v>
      </c>
      <c r="N30" s="70"/>
      <c r="O30" s="69">
        <v>82353.25</v>
      </c>
      <c r="P30" s="69">
        <v>0</v>
      </c>
      <c r="Q30" s="69">
        <f t="shared" si="0"/>
        <v>82353.25</v>
      </c>
    </row>
    <row r="31" spans="1:17" x14ac:dyDescent="0.25">
      <c r="A31" s="35">
        <v>30</v>
      </c>
      <c r="B31" s="39" t="s">
        <v>23</v>
      </c>
      <c r="C31" s="39" t="s">
        <v>105</v>
      </c>
      <c r="D31" s="40" t="s">
        <v>158</v>
      </c>
      <c r="E31" s="156" t="s">
        <v>270</v>
      </c>
      <c r="F31" s="145" t="s">
        <v>213</v>
      </c>
      <c r="G31" s="69">
        <v>28377.140000000003</v>
      </c>
      <c r="H31" s="70"/>
      <c r="I31" s="70"/>
      <c r="J31" s="70"/>
      <c r="K31" s="70"/>
      <c r="L31" s="70"/>
      <c r="M31" s="70">
        <v>2836</v>
      </c>
      <c r="N31" s="70"/>
      <c r="O31" s="69">
        <v>31213.140000000003</v>
      </c>
      <c r="P31" s="69">
        <v>0</v>
      </c>
      <c r="Q31" s="69">
        <f t="shared" si="0"/>
        <v>31213.140000000003</v>
      </c>
    </row>
    <row r="32" spans="1:17" x14ac:dyDescent="0.25">
      <c r="A32" s="35">
        <v>31</v>
      </c>
      <c r="B32" s="41" t="s">
        <v>24</v>
      </c>
      <c r="C32" s="41" t="s">
        <v>105</v>
      </c>
      <c r="D32" s="42" t="s">
        <v>159</v>
      </c>
      <c r="E32" s="157" t="s">
        <v>271</v>
      </c>
      <c r="F32" s="146" t="s">
        <v>214</v>
      </c>
      <c r="G32" s="71">
        <v>38110.729999999996</v>
      </c>
      <c r="H32" s="72">
        <v>1000</v>
      </c>
      <c r="I32" s="72">
        <v>1500</v>
      </c>
      <c r="J32" s="72"/>
      <c r="K32" s="72">
        <v>569</v>
      </c>
      <c r="L32" s="72"/>
      <c r="M32" s="72">
        <v>1200</v>
      </c>
      <c r="N32" s="72"/>
      <c r="O32" s="71">
        <v>42379.729999999996</v>
      </c>
      <c r="P32" s="71">
        <v>21216</v>
      </c>
      <c r="Q32" s="69">
        <f t="shared" si="0"/>
        <v>63595.729999999996</v>
      </c>
    </row>
    <row r="33" spans="1:17" x14ac:dyDescent="0.25">
      <c r="A33" s="35">
        <v>32</v>
      </c>
      <c r="B33" s="39" t="s">
        <v>25</v>
      </c>
      <c r="C33" s="39" t="s">
        <v>105</v>
      </c>
      <c r="D33" s="40" t="s">
        <v>159</v>
      </c>
      <c r="E33" s="156" t="s">
        <v>272</v>
      </c>
      <c r="F33" s="145" t="s">
        <v>213</v>
      </c>
      <c r="G33" s="69">
        <v>16535.419999999998</v>
      </c>
      <c r="H33" s="70"/>
      <c r="I33" s="70"/>
      <c r="J33" s="70"/>
      <c r="K33" s="70"/>
      <c r="L33" s="70"/>
      <c r="M33" s="70"/>
      <c r="N33" s="70"/>
      <c r="O33" s="69">
        <v>16535.419999999998</v>
      </c>
      <c r="P33" s="69">
        <v>0</v>
      </c>
      <c r="Q33" s="69">
        <f t="shared" si="0"/>
        <v>16535.419999999998</v>
      </c>
    </row>
    <row r="34" spans="1:17" x14ac:dyDescent="0.25">
      <c r="A34" s="35">
        <v>33</v>
      </c>
      <c r="B34" s="41" t="s">
        <v>26</v>
      </c>
      <c r="C34" s="41" t="s">
        <v>105</v>
      </c>
      <c r="D34" s="42" t="s">
        <v>159</v>
      </c>
      <c r="E34" s="157" t="s">
        <v>273</v>
      </c>
      <c r="F34" s="146" t="s">
        <v>212</v>
      </c>
      <c r="G34" s="71">
        <v>101740.12000000001</v>
      </c>
      <c r="H34" s="81">
        <v>10000</v>
      </c>
      <c r="I34" s="72"/>
      <c r="J34" s="72"/>
      <c r="K34" s="72">
        <v>900</v>
      </c>
      <c r="L34" s="72"/>
      <c r="M34" s="72"/>
      <c r="N34" s="72"/>
      <c r="O34" s="71">
        <v>112640.12000000001</v>
      </c>
      <c r="P34" s="71">
        <v>0</v>
      </c>
      <c r="Q34" s="69">
        <f t="shared" si="0"/>
        <v>112640.12000000001</v>
      </c>
    </row>
    <row r="35" spans="1:17" x14ac:dyDescent="0.25">
      <c r="A35" s="35">
        <v>34</v>
      </c>
      <c r="B35" s="41" t="s">
        <v>27</v>
      </c>
      <c r="C35" s="41" t="s">
        <v>105</v>
      </c>
      <c r="D35" s="42" t="s">
        <v>159</v>
      </c>
      <c r="E35" s="157" t="s">
        <v>274</v>
      </c>
      <c r="F35" s="146" t="s">
        <v>211</v>
      </c>
      <c r="G35" s="71">
        <v>9430.369999999999</v>
      </c>
      <c r="H35" s="72"/>
      <c r="I35" s="72">
        <v>1000</v>
      </c>
      <c r="J35" s="72"/>
      <c r="K35" s="72"/>
      <c r="L35" s="72"/>
      <c r="M35" s="72"/>
      <c r="N35" s="72"/>
      <c r="O35" s="71">
        <v>10430.369999999999</v>
      </c>
      <c r="P35" s="71">
        <v>0</v>
      </c>
      <c r="Q35" s="69">
        <f t="shared" si="0"/>
        <v>10430.369999999999</v>
      </c>
    </row>
    <row r="36" spans="1:17" x14ac:dyDescent="0.25">
      <c r="A36" s="35">
        <v>35</v>
      </c>
      <c r="B36" s="41" t="s">
        <v>196</v>
      </c>
      <c r="C36" s="41" t="s">
        <v>105</v>
      </c>
      <c r="D36" s="42" t="s">
        <v>159</v>
      </c>
      <c r="E36" s="157" t="s">
        <v>275</v>
      </c>
      <c r="F36" s="146" t="s">
        <v>211</v>
      </c>
      <c r="G36" s="71">
        <v>9688.3399999999983</v>
      </c>
      <c r="H36" s="72"/>
      <c r="I36" s="72"/>
      <c r="J36" s="72">
        <v>280</v>
      </c>
      <c r="K36" s="72"/>
      <c r="L36" s="72"/>
      <c r="M36" s="72"/>
      <c r="N36" s="72"/>
      <c r="O36" s="71">
        <v>9968.3399999999983</v>
      </c>
      <c r="P36" s="71">
        <v>31416</v>
      </c>
      <c r="Q36" s="69">
        <f t="shared" si="0"/>
        <v>41384.339999999997</v>
      </c>
    </row>
    <row r="37" spans="1:17" x14ac:dyDescent="0.25">
      <c r="A37" s="35">
        <v>36</v>
      </c>
      <c r="B37" s="41" t="s">
        <v>138</v>
      </c>
      <c r="C37" s="41" t="s">
        <v>105</v>
      </c>
      <c r="D37" s="42" t="s">
        <v>160</v>
      </c>
      <c r="E37" s="157" t="s">
        <v>276</v>
      </c>
      <c r="F37" s="146" t="s">
        <v>121</v>
      </c>
      <c r="G37" s="71">
        <v>2674.02</v>
      </c>
      <c r="H37" s="72"/>
      <c r="I37" s="72">
        <v>500</v>
      </c>
      <c r="J37" s="72"/>
      <c r="K37" s="72"/>
      <c r="L37" s="72"/>
      <c r="M37" s="72">
        <v>1846</v>
      </c>
      <c r="N37" s="72"/>
      <c r="O37" s="71">
        <v>5020.0200000000004</v>
      </c>
      <c r="P37" s="71">
        <v>0</v>
      </c>
      <c r="Q37" s="69">
        <f t="shared" si="0"/>
        <v>5020.0200000000004</v>
      </c>
    </row>
    <row r="38" spans="1:17" x14ac:dyDescent="0.25">
      <c r="A38" s="35">
        <v>37</v>
      </c>
      <c r="B38" s="41" t="s">
        <v>28</v>
      </c>
      <c r="C38" s="41" t="s">
        <v>105</v>
      </c>
      <c r="D38" s="42" t="s">
        <v>161</v>
      </c>
      <c r="E38" s="157" t="s">
        <v>277</v>
      </c>
      <c r="F38" s="146" t="s">
        <v>211</v>
      </c>
      <c r="G38" s="71">
        <v>13270.83</v>
      </c>
      <c r="H38" s="72"/>
      <c r="I38" s="72">
        <v>1500</v>
      </c>
      <c r="J38" s="72"/>
      <c r="K38" s="72"/>
      <c r="L38" s="72"/>
      <c r="M38" s="72">
        <v>800</v>
      </c>
      <c r="N38" s="72"/>
      <c r="O38" s="71">
        <v>15570.83</v>
      </c>
      <c r="P38" s="71">
        <v>0</v>
      </c>
      <c r="Q38" s="69">
        <f t="shared" si="0"/>
        <v>15570.83</v>
      </c>
    </row>
    <row r="39" spans="1:17" x14ac:dyDescent="0.25">
      <c r="A39" s="35">
        <v>38</v>
      </c>
      <c r="B39" s="41" t="s">
        <v>233</v>
      </c>
      <c r="C39" s="41" t="s">
        <v>105</v>
      </c>
      <c r="D39" s="42" t="s">
        <v>161</v>
      </c>
      <c r="E39" s="157" t="s">
        <v>278</v>
      </c>
      <c r="F39" s="147" t="s">
        <v>121</v>
      </c>
      <c r="G39" s="71">
        <v>2600</v>
      </c>
      <c r="H39" s="72"/>
      <c r="I39" s="72"/>
      <c r="J39" s="72"/>
      <c r="K39" s="72"/>
      <c r="L39" s="72"/>
      <c r="M39" s="72"/>
      <c r="N39" s="72"/>
      <c r="O39" s="71">
        <v>2600</v>
      </c>
      <c r="P39" s="71">
        <v>0</v>
      </c>
      <c r="Q39" s="69">
        <f t="shared" si="0"/>
        <v>2600</v>
      </c>
    </row>
    <row r="40" spans="1:17" x14ac:dyDescent="0.25">
      <c r="A40" s="35">
        <v>39</v>
      </c>
      <c r="B40" s="41" t="s">
        <v>29</v>
      </c>
      <c r="C40" s="41" t="s">
        <v>105</v>
      </c>
      <c r="D40" s="42" t="s">
        <v>161</v>
      </c>
      <c r="E40" s="157" t="s">
        <v>279</v>
      </c>
      <c r="F40" s="146" t="s">
        <v>121</v>
      </c>
      <c r="G40" s="71">
        <v>0</v>
      </c>
      <c r="H40" s="72"/>
      <c r="I40" s="72"/>
      <c r="J40" s="72">
        <v>1350</v>
      </c>
      <c r="K40" s="72"/>
      <c r="L40" s="72"/>
      <c r="M40" s="72"/>
      <c r="N40" s="72"/>
      <c r="O40" s="71">
        <v>1350</v>
      </c>
      <c r="P40" s="71">
        <v>10608</v>
      </c>
      <c r="Q40" s="69">
        <f t="shared" si="0"/>
        <v>11958</v>
      </c>
    </row>
    <row r="41" spans="1:17" x14ac:dyDescent="0.25">
      <c r="A41" s="35">
        <v>40</v>
      </c>
      <c r="B41" s="41" t="s">
        <v>30</v>
      </c>
      <c r="C41" s="41" t="s">
        <v>105</v>
      </c>
      <c r="D41" s="42" t="s">
        <v>161</v>
      </c>
      <c r="E41" s="157" t="s">
        <v>280</v>
      </c>
      <c r="F41" s="146" t="s">
        <v>211</v>
      </c>
      <c r="G41" s="71">
        <v>11800.400000000001</v>
      </c>
      <c r="H41" s="72"/>
      <c r="I41" s="72"/>
      <c r="J41" s="72"/>
      <c r="K41" s="72"/>
      <c r="L41" s="72">
        <v>3000</v>
      </c>
      <c r="M41" s="72"/>
      <c r="N41" s="72"/>
      <c r="O41" s="71">
        <v>14800.400000000001</v>
      </c>
      <c r="P41" s="71">
        <v>24480</v>
      </c>
      <c r="Q41" s="69">
        <f t="shared" si="0"/>
        <v>39280.400000000001</v>
      </c>
    </row>
    <row r="42" spans="1:17" x14ac:dyDescent="0.25">
      <c r="A42" s="35">
        <v>41</v>
      </c>
      <c r="B42" s="41" t="s">
        <v>215</v>
      </c>
      <c r="C42" s="41" t="s">
        <v>105</v>
      </c>
      <c r="D42" s="42" t="s">
        <v>161</v>
      </c>
      <c r="E42" s="157" t="s">
        <v>281</v>
      </c>
      <c r="F42" s="146" t="s">
        <v>121</v>
      </c>
      <c r="G42" s="71">
        <v>0</v>
      </c>
      <c r="H42" s="72"/>
      <c r="I42" s="72"/>
      <c r="J42" s="72"/>
      <c r="K42" s="72"/>
      <c r="L42" s="72"/>
      <c r="M42" s="72"/>
      <c r="N42" s="72"/>
      <c r="O42" s="71">
        <v>0</v>
      </c>
      <c r="P42" s="71">
        <v>9792</v>
      </c>
      <c r="Q42" s="69">
        <f t="shared" si="0"/>
        <v>9792</v>
      </c>
    </row>
    <row r="43" spans="1:17" x14ac:dyDescent="0.25">
      <c r="A43" s="35">
        <v>42</v>
      </c>
      <c r="B43" s="41" t="s">
        <v>31</v>
      </c>
      <c r="C43" s="41" t="s">
        <v>105</v>
      </c>
      <c r="D43" s="42" t="s">
        <v>162</v>
      </c>
      <c r="E43" s="157" t="s">
        <v>282</v>
      </c>
      <c r="F43" s="146" t="s">
        <v>213</v>
      </c>
      <c r="G43" s="69">
        <v>23025.73</v>
      </c>
      <c r="H43" s="70"/>
      <c r="I43" s="70"/>
      <c r="J43" s="70"/>
      <c r="K43" s="70"/>
      <c r="L43" s="70"/>
      <c r="M43" s="70"/>
      <c r="N43" s="70"/>
      <c r="O43" s="69">
        <v>23025.73</v>
      </c>
      <c r="P43" s="69">
        <v>0</v>
      </c>
      <c r="Q43" s="69">
        <f t="shared" si="0"/>
        <v>23025.73</v>
      </c>
    </row>
    <row r="44" spans="1:17" x14ac:dyDescent="0.25">
      <c r="A44" s="35">
        <v>43</v>
      </c>
      <c r="B44" s="41" t="s">
        <v>32</v>
      </c>
      <c r="C44" s="41" t="s">
        <v>105</v>
      </c>
      <c r="D44" s="42" t="s">
        <v>162</v>
      </c>
      <c r="E44" s="157" t="s">
        <v>283</v>
      </c>
      <c r="F44" s="146" t="s">
        <v>121</v>
      </c>
      <c r="G44" s="71">
        <v>2600</v>
      </c>
      <c r="H44" s="72"/>
      <c r="I44" s="72">
        <v>1000</v>
      </c>
      <c r="J44" s="72"/>
      <c r="K44" s="72"/>
      <c r="L44" s="72"/>
      <c r="M44" s="72"/>
      <c r="N44" s="72"/>
      <c r="O44" s="71">
        <v>3600</v>
      </c>
      <c r="P44" s="71">
        <v>40800</v>
      </c>
      <c r="Q44" s="69">
        <f t="shared" si="0"/>
        <v>44400</v>
      </c>
    </row>
    <row r="45" spans="1:17" x14ac:dyDescent="0.25">
      <c r="A45" s="35">
        <v>44</v>
      </c>
      <c r="B45" s="41" t="s">
        <v>33</v>
      </c>
      <c r="C45" s="41" t="s">
        <v>105</v>
      </c>
      <c r="D45" s="42" t="s">
        <v>162</v>
      </c>
      <c r="E45" s="157" t="s">
        <v>284</v>
      </c>
      <c r="F45" s="146" t="s">
        <v>213</v>
      </c>
      <c r="G45" s="73">
        <v>27067.1</v>
      </c>
      <c r="H45" s="74">
        <v>3200</v>
      </c>
      <c r="I45" s="74">
        <v>1000</v>
      </c>
      <c r="J45" s="74"/>
      <c r="K45" s="74"/>
      <c r="L45" s="74"/>
      <c r="M45" s="74">
        <v>3900</v>
      </c>
      <c r="N45" s="74"/>
      <c r="O45" s="73">
        <v>35167.1</v>
      </c>
      <c r="P45" s="73">
        <v>0</v>
      </c>
      <c r="Q45" s="69">
        <f t="shared" si="0"/>
        <v>35167.1</v>
      </c>
    </row>
    <row r="46" spans="1:17" x14ac:dyDescent="0.25">
      <c r="A46" s="35">
        <v>45</v>
      </c>
      <c r="B46" s="41" t="s">
        <v>197</v>
      </c>
      <c r="C46" s="41" t="s">
        <v>105</v>
      </c>
      <c r="D46" s="42" t="s">
        <v>162</v>
      </c>
      <c r="E46" s="157" t="s">
        <v>285</v>
      </c>
      <c r="F46" s="146" t="s">
        <v>121</v>
      </c>
      <c r="G46" s="73">
        <v>2600</v>
      </c>
      <c r="H46" s="74"/>
      <c r="I46" s="74"/>
      <c r="J46" s="74"/>
      <c r="K46" s="74"/>
      <c r="L46" s="74"/>
      <c r="M46" s="74"/>
      <c r="N46" s="74"/>
      <c r="O46" s="73">
        <v>2600</v>
      </c>
      <c r="P46" s="73">
        <v>0</v>
      </c>
      <c r="Q46" s="69">
        <f t="shared" si="0"/>
        <v>2600</v>
      </c>
    </row>
    <row r="47" spans="1:17" x14ac:dyDescent="0.25">
      <c r="A47" s="35">
        <v>46</v>
      </c>
      <c r="B47" s="41" t="s">
        <v>34</v>
      </c>
      <c r="C47" s="41" t="s">
        <v>105</v>
      </c>
      <c r="D47" s="42" t="s">
        <v>162</v>
      </c>
      <c r="E47" s="157" t="s">
        <v>286</v>
      </c>
      <c r="F47" s="146" t="s">
        <v>212</v>
      </c>
      <c r="G47" s="71">
        <v>79369.55</v>
      </c>
      <c r="H47" s="72"/>
      <c r="I47" s="72"/>
      <c r="J47" s="72"/>
      <c r="K47" s="72"/>
      <c r="L47" s="72"/>
      <c r="M47" s="72"/>
      <c r="N47" s="72"/>
      <c r="O47" s="71">
        <v>79369.55</v>
      </c>
      <c r="P47" s="71">
        <v>6120</v>
      </c>
      <c r="Q47" s="69">
        <f t="shared" si="0"/>
        <v>85489.55</v>
      </c>
    </row>
    <row r="48" spans="1:17" x14ac:dyDescent="0.25">
      <c r="A48" s="35">
        <v>47</v>
      </c>
      <c r="B48" s="39" t="s">
        <v>35</v>
      </c>
      <c r="C48" s="39" t="s">
        <v>106</v>
      </c>
      <c r="D48" s="40" t="s">
        <v>163</v>
      </c>
      <c r="E48" s="156" t="s">
        <v>287</v>
      </c>
      <c r="F48" s="145" t="s">
        <v>211</v>
      </c>
      <c r="G48" s="69">
        <v>49833.22</v>
      </c>
      <c r="H48" s="70"/>
      <c r="I48" s="70"/>
      <c r="J48" s="70"/>
      <c r="K48" s="70"/>
      <c r="L48" s="70"/>
      <c r="M48" s="70"/>
      <c r="N48" s="70"/>
      <c r="O48" s="69">
        <v>49833.22</v>
      </c>
      <c r="P48" s="69">
        <v>32608</v>
      </c>
      <c r="Q48" s="69">
        <f t="shared" si="0"/>
        <v>82441.22</v>
      </c>
    </row>
    <row r="49" spans="1:17" s="8" customFormat="1" x14ac:dyDescent="0.25">
      <c r="A49" s="35">
        <v>48</v>
      </c>
      <c r="B49" s="43" t="s">
        <v>36</v>
      </c>
      <c r="C49" s="43" t="s">
        <v>106</v>
      </c>
      <c r="D49" s="44" t="s">
        <v>163</v>
      </c>
      <c r="E49" s="159" t="s">
        <v>288</v>
      </c>
      <c r="F49" s="15" t="s">
        <v>211</v>
      </c>
      <c r="G49" s="79">
        <v>37742.380000000012</v>
      </c>
      <c r="H49" s="80"/>
      <c r="I49" s="80"/>
      <c r="J49" s="80"/>
      <c r="K49" s="80"/>
      <c r="L49" s="80"/>
      <c r="M49" s="80"/>
      <c r="N49" s="80"/>
      <c r="O49" s="79">
        <v>37742.380000000012</v>
      </c>
      <c r="P49" s="79">
        <v>36904</v>
      </c>
      <c r="Q49" s="69">
        <f t="shared" si="0"/>
        <v>74646.38</v>
      </c>
    </row>
    <row r="50" spans="1:17" x14ac:dyDescent="0.25">
      <c r="A50" s="35">
        <v>49</v>
      </c>
      <c r="B50" s="39" t="s">
        <v>37</v>
      </c>
      <c r="C50" s="39" t="s">
        <v>105</v>
      </c>
      <c r="D50" s="40" t="s">
        <v>164</v>
      </c>
      <c r="E50" s="156" t="s">
        <v>289</v>
      </c>
      <c r="F50" s="145" t="s">
        <v>121</v>
      </c>
      <c r="G50" s="69">
        <v>4600</v>
      </c>
      <c r="H50" s="70"/>
      <c r="I50" s="70"/>
      <c r="J50" s="70"/>
      <c r="K50" s="70"/>
      <c r="L50" s="70"/>
      <c r="M50" s="70"/>
      <c r="N50" s="70"/>
      <c r="O50" s="69">
        <v>4600</v>
      </c>
      <c r="P50" s="69">
        <v>0</v>
      </c>
      <c r="Q50" s="69">
        <f t="shared" si="0"/>
        <v>4600</v>
      </c>
    </row>
    <row r="51" spans="1:17" x14ac:dyDescent="0.25">
      <c r="A51" s="35">
        <v>50</v>
      </c>
      <c r="B51" s="41" t="s">
        <v>38</v>
      </c>
      <c r="C51" s="41" t="s">
        <v>105</v>
      </c>
      <c r="D51" s="42" t="s">
        <v>165</v>
      </c>
      <c r="E51" s="157" t="s">
        <v>290</v>
      </c>
      <c r="F51" s="146" t="s">
        <v>121</v>
      </c>
      <c r="G51" s="73">
        <v>2600</v>
      </c>
      <c r="H51" s="74"/>
      <c r="I51" s="74"/>
      <c r="J51" s="74"/>
      <c r="K51" s="74"/>
      <c r="L51" s="74"/>
      <c r="M51" s="74"/>
      <c r="N51" s="74"/>
      <c r="O51" s="73">
        <v>2600</v>
      </c>
      <c r="P51" s="73">
        <v>2112</v>
      </c>
      <c r="Q51" s="69">
        <f t="shared" si="0"/>
        <v>4712</v>
      </c>
    </row>
    <row r="52" spans="1:17" x14ac:dyDescent="0.25">
      <c r="A52" s="35">
        <v>51</v>
      </c>
      <c r="B52" s="39" t="s">
        <v>39</v>
      </c>
      <c r="C52" s="39" t="s">
        <v>105</v>
      </c>
      <c r="D52" s="40" t="s">
        <v>165</v>
      </c>
      <c r="E52" s="156" t="s">
        <v>291</v>
      </c>
      <c r="F52" s="145" t="s">
        <v>121</v>
      </c>
      <c r="G52" s="69">
        <v>2600</v>
      </c>
      <c r="H52" s="70"/>
      <c r="I52" s="70"/>
      <c r="J52" s="70"/>
      <c r="K52" s="70"/>
      <c r="L52" s="70"/>
      <c r="M52" s="70"/>
      <c r="N52" s="70"/>
      <c r="O52" s="69">
        <v>2600</v>
      </c>
      <c r="P52" s="69">
        <v>6336</v>
      </c>
      <c r="Q52" s="69">
        <f t="shared" si="0"/>
        <v>8936</v>
      </c>
    </row>
    <row r="53" spans="1:17" x14ac:dyDescent="0.25">
      <c r="A53" s="35">
        <v>52</v>
      </c>
      <c r="B53" s="41" t="s">
        <v>139</v>
      </c>
      <c r="C53" s="41" t="s">
        <v>105</v>
      </c>
      <c r="D53" s="42" t="s">
        <v>165</v>
      </c>
      <c r="E53" s="157" t="s">
        <v>292</v>
      </c>
      <c r="F53" s="146" t="s">
        <v>121</v>
      </c>
      <c r="G53" s="71">
        <v>2600</v>
      </c>
      <c r="H53" s="72"/>
      <c r="I53" s="72"/>
      <c r="J53" s="72"/>
      <c r="K53" s="72"/>
      <c r="L53" s="72"/>
      <c r="M53" s="72"/>
      <c r="N53" s="72"/>
      <c r="O53" s="71">
        <v>2600</v>
      </c>
      <c r="P53" s="71">
        <v>6336</v>
      </c>
      <c r="Q53" s="69">
        <f t="shared" si="0"/>
        <v>8936</v>
      </c>
    </row>
    <row r="54" spans="1:17" x14ac:dyDescent="0.25">
      <c r="A54" s="35">
        <v>53</v>
      </c>
      <c r="B54" s="41" t="s">
        <v>40</v>
      </c>
      <c r="C54" s="41" t="s">
        <v>105</v>
      </c>
      <c r="D54" s="42" t="s">
        <v>165</v>
      </c>
      <c r="E54" s="157" t="s">
        <v>293</v>
      </c>
      <c r="F54" s="146" t="s">
        <v>211</v>
      </c>
      <c r="G54" s="73">
        <v>23621.839999999997</v>
      </c>
      <c r="H54" s="74">
        <v>15797</v>
      </c>
      <c r="I54" s="74"/>
      <c r="J54" s="74"/>
      <c r="K54" s="74"/>
      <c r="L54" s="74"/>
      <c r="M54" s="74"/>
      <c r="N54" s="74"/>
      <c r="O54" s="73">
        <v>39418.839999999997</v>
      </c>
      <c r="P54" s="73">
        <v>13368.960000000001</v>
      </c>
      <c r="Q54" s="69">
        <f t="shared" si="0"/>
        <v>52787.799999999996</v>
      </c>
    </row>
    <row r="55" spans="1:17" x14ac:dyDescent="0.25">
      <c r="A55" s="35">
        <v>54</v>
      </c>
      <c r="B55" s="41" t="s">
        <v>216</v>
      </c>
      <c r="C55" s="41" t="s">
        <v>105</v>
      </c>
      <c r="D55" s="40" t="s">
        <v>165</v>
      </c>
      <c r="E55" s="156" t="s">
        <v>294</v>
      </c>
      <c r="F55" s="146" t="s">
        <v>121</v>
      </c>
      <c r="G55" s="71">
        <v>2600</v>
      </c>
      <c r="H55" s="72"/>
      <c r="I55" s="72"/>
      <c r="J55" s="72"/>
      <c r="K55" s="72"/>
      <c r="L55" s="72"/>
      <c r="M55" s="72"/>
      <c r="N55" s="72"/>
      <c r="O55" s="71">
        <v>2600</v>
      </c>
      <c r="P55" s="71">
        <v>6336</v>
      </c>
      <c r="Q55" s="69">
        <f t="shared" si="0"/>
        <v>8936</v>
      </c>
    </row>
    <row r="56" spans="1:17" x14ac:dyDescent="0.25">
      <c r="A56" s="35">
        <v>55</v>
      </c>
      <c r="B56" s="39" t="s">
        <v>41</v>
      </c>
      <c r="C56" s="39" t="s">
        <v>105</v>
      </c>
      <c r="D56" s="40" t="s">
        <v>165</v>
      </c>
      <c r="E56" s="156" t="s">
        <v>295</v>
      </c>
      <c r="F56" s="145" t="s">
        <v>211</v>
      </c>
      <c r="G56" s="69">
        <v>16116.780000000002</v>
      </c>
      <c r="H56" s="70"/>
      <c r="I56" s="70"/>
      <c r="J56" s="70"/>
      <c r="K56" s="70"/>
      <c r="L56" s="70"/>
      <c r="M56" s="70"/>
      <c r="N56" s="70"/>
      <c r="O56" s="69">
        <v>16116.780000000002</v>
      </c>
      <c r="P56" s="69">
        <v>13368.960000000001</v>
      </c>
      <c r="Q56" s="69">
        <f t="shared" si="0"/>
        <v>29485.740000000005</v>
      </c>
    </row>
    <row r="57" spans="1:17" x14ac:dyDescent="0.25">
      <c r="A57" s="35">
        <v>56</v>
      </c>
      <c r="B57" s="41" t="s">
        <v>42</v>
      </c>
      <c r="C57" s="41" t="s">
        <v>105</v>
      </c>
      <c r="D57" s="40" t="s">
        <v>165</v>
      </c>
      <c r="E57" s="156" t="s">
        <v>296</v>
      </c>
      <c r="F57" s="146" t="s">
        <v>121</v>
      </c>
      <c r="G57" s="71">
        <v>2600</v>
      </c>
      <c r="H57" s="72"/>
      <c r="I57" s="72"/>
      <c r="J57" s="72"/>
      <c r="K57" s="72"/>
      <c r="L57" s="72"/>
      <c r="M57" s="72"/>
      <c r="N57" s="72"/>
      <c r="O57" s="71">
        <v>2600</v>
      </c>
      <c r="P57" s="71">
        <v>6336</v>
      </c>
      <c r="Q57" s="69">
        <f t="shared" si="0"/>
        <v>8936</v>
      </c>
    </row>
    <row r="58" spans="1:17" x14ac:dyDescent="0.25">
      <c r="A58" s="35">
        <v>57</v>
      </c>
      <c r="B58" s="41" t="s">
        <v>43</v>
      </c>
      <c r="C58" s="41" t="s">
        <v>105</v>
      </c>
      <c r="D58" s="40" t="s">
        <v>165</v>
      </c>
      <c r="E58" s="156" t="s">
        <v>297</v>
      </c>
      <c r="F58" s="146" t="s">
        <v>121</v>
      </c>
      <c r="G58" s="71">
        <v>2600</v>
      </c>
      <c r="H58" s="72"/>
      <c r="I58" s="72"/>
      <c r="J58" s="72"/>
      <c r="K58" s="72"/>
      <c r="L58" s="72"/>
      <c r="M58" s="72"/>
      <c r="N58" s="72"/>
      <c r="O58" s="71">
        <v>2600</v>
      </c>
      <c r="P58" s="71">
        <v>6336</v>
      </c>
      <c r="Q58" s="69">
        <f t="shared" si="0"/>
        <v>8936</v>
      </c>
    </row>
    <row r="59" spans="1:17" x14ac:dyDescent="0.25">
      <c r="A59" s="35">
        <v>58</v>
      </c>
      <c r="B59" s="39" t="s">
        <v>44</v>
      </c>
      <c r="C59" s="39" t="s">
        <v>105</v>
      </c>
      <c r="D59" s="40" t="s">
        <v>165</v>
      </c>
      <c r="E59" s="156" t="s">
        <v>298</v>
      </c>
      <c r="F59" s="145" t="s">
        <v>211</v>
      </c>
      <c r="G59" s="69">
        <v>14510.55</v>
      </c>
      <c r="H59" s="70"/>
      <c r="I59" s="70"/>
      <c r="J59" s="70"/>
      <c r="K59" s="70"/>
      <c r="L59" s="70"/>
      <c r="M59" s="70"/>
      <c r="N59" s="70"/>
      <c r="O59" s="69">
        <v>14510.55</v>
      </c>
      <c r="P59" s="69">
        <v>13368.960000000001</v>
      </c>
      <c r="Q59" s="69">
        <f t="shared" si="0"/>
        <v>27879.510000000002</v>
      </c>
    </row>
    <row r="60" spans="1:17" x14ac:dyDescent="0.25">
      <c r="A60" s="35">
        <v>59</v>
      </c>
      <c r="B60" s="39" t="s">
        <v>45</v>
      </c>
      <c r="C60" s="39" t="s">
        <v>105</v>
      </c>
      <c r="D60" s="40" t="s">
        <v>166</v>
      </c>
      <c r="E60" s="156" t="s">
        <v>299</v>
      </c>
      <c r="F60" s="145" t="s">
        <v>213</v>
      </c>
      <c r="G60" s="69">
        <v>17259.489999999998</v>
      </c>
      <c r="H60" s="70"/>
      <c r="I60" s="70"/>
      <c r="J60" s="70"/>
      <c r="K60" s="70"/>
      <c r="L60" s="70"/>
      <c r="M60" s="70"/>
      <c r="N60" s="70"/>
      <c r="O60" s="69">
        <v>17259.489999999998</v>
      </c>
      <c r="P60" s="69">
        <v>44880</v>
      </c>
      <c r="Q60" s="69">
        <f t="shared" si="0"/>
        <v>62139.49</v>
      </c>
    </row>
    <row r="61" spans="1:17" x14ac:dyDescent="0.25">
      <c r="A61" s="35">
        <v>60</v>
      </c>
      <c r="B61" s="41" t="s">
        <v>140</v>
      </c>
      <c r="C61" s="41" t="s">
        <v>106</v>
      </c>
      <c r="D61" s="40" t="s">
        <v>167</v>
      </c>
      <c r="E61" s="156" t="s">
        <v>300</v>
      </c>
      <c r="F61" s="146" t="s">
        <v>214</v>
      </c>
      <c r="G61" s="71">
        <v>43616.41</v>
      </c>
      <c r="H61" s="72"/>
      <c r="I61" s="72"/>
      <c r="J61" s="72"/>
      <c r="K61" s="72">
        <v>358</v>
      </c>
      <c r="L61" s="72"/>
      <c r="M61" s="72"/>
      <c r="N61" s="72"/>
      <c r="O61" s="71">
        <v>43974.41</v>
      </c>
      <c r="P61" s="71">
        <v>13778</v>
      </c>
      <c r="Q61" s="69">
        <f t="shared" si="0"/>
        <v>57752.41</v>
      </c>
    </row>
    <row r="62" spans="1:17" x14ac:dyDescent="0.25">
      <c r="A62" s="35">
        <v>61</v>
      </c>
      <c r="B62" s="39" t="s">
        <v>198</v>
      </c>
      <c r="C62" s="39" t="s">
        <v>106</v>
      </c>
      <c r="D62" s="40" t="s">
        <v>167</v>
      </c>
      <c r="E62" s="156" t="s">
        <v>301</v>
      </c>
      <c r="F62" s="145" t="s">
        <v>211</v>
      </c>
      <c r="G62" s="69">
        <v>7849.4</v>
      </c>
      <c r="H62" s="70"/>
      <c r="I62" s="70">
        <v>1000</v>
      </c>
      <c r="J62" s="70"/>
      <c r="K62" s="70"/>
      <c r="L62" s="70"/>
      <c r="M62" s="70"/>
      <c r="N62" s="70"/>
      <c r="O62" s="69">
        <v>8849.4</v>
      </c>
      <c r="P62" s="69">
        <v>3360</v>
      </c>
      <c r="Q62" s="69">
        <f t="shared" si="0"/>
        <v>12209.4</v>
      </c>
    </row>
    <row r="63" spans="1:17" x14ac:dyDescent="0.25">
      <c r="A63" s="35">
        <v>62</v>
      </c>
      <c r="B63" s="41" t="s">
        <v>199</v>
      </c>
      <c r="C63" s="41" t="s">
        <v>106</v>
      </c>
      <c r="D63" s="42" t="s">
        <v>167</v>
      </c>
      <c r="E63" s="157" t="s">
        <v>302</v>
      </c>
      <c r="F63" s="146" t="s">
        <v>211</v>
      </c>
      <c r="G63" s="73">
        <v>5828.1799999999994</v>
      </c>
      <c r="H63" s="74"/>
      <c r="I63" s="74">
        <v>4000</v>
      </c>
      <c r="J63" s="74"/>
      <c r="K63" s="74"/>
      <c r="L63" s="74"/>
      <c r="M63" s="74"/>
      <c r="N63" s="74"/>
      <c r="O63" s="73">
        <v>9828.18</v>
      </c>
      <c r="P63" s="73">
        <v>3360</v>
      </c>
      <c r="Q63" s="69">
        <f t="shared" si="0"/>
        <v>13188.18</v>
      </c>
    </row>
    <row r="64" spans="1:17" x14ac:dyDescent="0.25">
      <c r="A64" s="35">
        <v>63</v>
      </c>
      <c r="B64" s="39" t="s">
        <v>46</v>
      </c>
      <c r="C64" s="39" t="s">
        <v>106</v>
      </c>
      <c r="D64" s="40" t="s">
        <v>167</v>
      </c>
      <c r="E64" s="156" t="s">
        <v>303</v>
      </c>
      <c r="F64" s="145" t="s">
        <v>213</v>
      </c>
      <c r="G64" s="69">
        <v>32403.739999999998</v>
      </c>
      <c r="H64" s="70"/>
      <c r="I64" s="70">
        <v>3000</v>
      </c>
      <c r="J64" s="70"/>
      <c r="K64" s="70"/>
      <c r="L64" s="70"/>
      <c r="M64" s="70"/>
      <c r="N64" s="70"/>
      <c r="O64" s="69">
        <v>35403.74</v>
      </c>
      <c r="P64" s="69">
        <v>10450</v>
      </c>
      <c r="Q64" s="69">
        <f t="shared" si="0"/>
        <v>45853.74</v>
      </c>
    </row>
    <row r="65" spans="1:17" x14ac:dyDescent="0.25">
      <c r="A65" s="35">
        <v>64</v>
      </c>
      <c r="B65" s="41" t="s">
        <v>47</v>
      </c>
      <c r="C65" s="41" t="s">
        <v>106</v>
      </c>
      <c r="D65" s="42" t="s">
        <v>167</v>
      </c>
      <c r="E65" s="157" t="s">
        <v>304</v>
      </c>
      <c r="F65" s="146" t="s">
        <v>211</v>
      </c>
      <c r="G65" s="73">
        <v>10156.4</v>
      </c>
      <c r="H65" s="74"/>
      <c r="I65" s="74">
        <v>1000</v>
      </c>
      <c r="J65" s="74"/>
      <c r="K65" s="74"/>
      <c r="L65" s="74"/>
      <c r="M65" s="74"/>
      <c r="N65" s="74"/>
      <c r="O65" s="73">
        <v>11156.4</v>
      </c>
      <c r="P65" s="73">
        <v>3360</v>
      </c>
      <c r="Q65" s="69">
        <f t="shared" si="0"/>
        <v>14516.4</v>
      </c>
    </row>
    <row r="66" spans="1:17" x14ac:dyDescent="0.25">
      <c r="A66" s="35">
        <v>65</v>
      </c>
      <c r="B66" s="41" t="s">
        <v>48</v>
      </c>
      <c r="C66" s="41" t="s">
        <v>106</v>
      </c>
      <c r="D66" s="42" t="s">
        <v>167</v>
      </c>
      <c r="E66" s="157" t="s">
        <v>305</v>
      </c>
      <c r="F66" s="146" t="s">
        <v>211</v>
      </c>
      <c r="G66" s="73">
        <v>20145.39</v>
      </c>
      <c r="H66" s="74"/>
      <c r="I66" s="74">
        <v>4000</v>
      </c>
      <c r="J66" s="74"/>
      <c r="K66" s="74"/>
      <c r="L66" s="74"/>
      <c r="M66" s="74"/>
      <c r="N66" s="74"/>
      <c r="O66" s="73">
        <v>24145.39</v>
      </c>
      <c r="P66" s="73">
        <v>23136</v>
      </c>
      <c r="Q66" s="69">
        <f t="shared" si="0"/>
        <v>47281.39</v>
      </c>
    </row>
    <row r="67" spans="1:17" x14ac:dyDescent="0.25">
      <c r="A67" s="35">
        <v>66</v>
      </c>
      <c r="B67" s="41" t="s">
        <v>49</v>
      </c>
      <c r="C67" s="41" t="s">
        <v>106</v>
      </c>
      <c r="D67" s="42" t="s">
        <v>167</v>
      </c>
      <c r="E67" s="157" t="s">
        <v>306</v>
      </c>
      <c r="F67" s="146" t="s">
        <v>213</v>
      </c>
      <c r="G67" s="71">
        <v>35508.69</v>
      </c>
      <c r="H67" s="72"/>
      <c r="I67" s="72"/>
      <c r="J67" s="72"/>
      <c r="K67" s="72"/>
      <c r="L67" s="72"/>
      <c r="M67" s="72"/>
      <c r="N67" s="72"/>
      <c r="O67" s="71">
        <v>35508.69</v>
      </c>
      <c r="P67" s="71">
        <v>22680</v>
      </c>
      <c r="Q67" s="69">
        <f t="shared" ref="Q67:Q130" si="1">SUM(O67:P67)</f>
        <v>58188.69</v>
      </c>
    </row>
    <row r="68" spans="1:17" x14ac:dyDescent="0.25">
      <c r="A68" s="35">
        <v>67</v>
      </c>
      <c r="B68" s="39" t="s">
        <v>200</v>
      </c>
      <c r="C68" s="39" t="s">
        <v>106</v>
      </c>
      <c r="D68" s="40" t="s">
        <v>167</v>
      </c>
      <c r="E68" s="156" t="s">
        <v>307</v>
      </c>
      <c r="F68" s="145" t="s">
        <v>213</v>
      </c>
      <c r="G68" s="69">
        <v>16464.84</v>
      </c>
      <c r="H68" s="70"/>
      <c r="I68" s="70"/>
      <c r="J68" s="70"/>
      <c r="K68" s="70"/>
      <c r="L68" s="70"/>
      <c r="M68" s="70">
        <v>1500</v>
      </c>
      <c r="N68" s="70"/>
      <c r="O68" s="69">
        <v>17964.84</v>
      </c>
      <c r="P68" s="69">
        <v>2340</v>
      </c>
      <c r="Q68" s="69">
        <f t="shared" si="1"/>
        <v>20304.84</v>
      </c>
    </row>
    <row r="69" spans="1:17" x14ac:dyDescent="0.25">
      <c r="A69" s="35">
        <v>68</v>
      </c>
      <c r="B69" s="41" t="s">
        <v>141</v>
      </c>
      <c r="C69" s="41" t="s">
        <v>106</v>
      </c>
      <c r="D69" s="42" t="s">
        <v>167</v>
      </c>
      <c r="E69" s="157" t="s">
        <v>308</v>
      </c>
      <c r="F69" s="146" t="s">
        <v>211</v>
      </c>
      <c r="G69" s="71">
        <v>17510.89</v>
      </c>
      <c r="H69" s="72"/>
      <c r="I69" s="72">
        <v>1000</v>
      </c>
      <c r="J69" s="72"/>
      <c r="K69" s="72"/>
      <c r="L69" s="72"/>
      <c r="M69" s="72"/>
      <c r="N69" s="72"/>
      <c r="O69" s="71">
        <v>18510.89</v>
      </c>
      <c r="P69" s="71">
        <v>100320</v>
      </c>
      <c r="Q69" s="69">
        <f t="shared" si="1"/>
        <v>118830.89</v>
      </c>
    </row>
    <row r="70" spans="1:17" x14ac:dyDescent="0.25">
      <c r="A70" s="35">
        <v>69</v>
      </c>
      <c r="B70" s="41" t="s">
        <v>50</v>
      </c>
      <c r="C70" s="41" t="s">
        <v>106</v>
      </c>
      <c r="D70" s="42" t="s">
        <v>167</v>
      </c>
      <c r="E70" s="157" t="s">
        <v>309</v>
      </c>
      <c r="F70" s="146" t="s">
        <v>212</v>
      </c>
      <c r="G70" s="71">
        <v>69148.899999999994</v>
      </c>
      <c r="H70" s="72"/>
      <c r="I70" s="72"/>
      <c r="J70" s="72"/>
      <c r="K70" s="72"/>
      <c r="L70" s="72"/>
      <c r="M70" s="72"/>
      <c r="N70" s="72"/>
      <c r="O70" s="71">
        <v>69148.899999999994</v>
      </c>
      <c r="P70" s="71">
        <v>7020</v>
      </c>
      <c r="Q70" s="69">
        <f t="shared" si="1"/>
        <v>76168.899999999994</v>
      </c>
    </row>
    <row r="71" spans="1:17" x14ac:dyDescent="0.25">
      <c r="A71" s="35">
        <v>70</v>
      </c>
      <c r="B71" s="41" t="s">
        <v>51</v>
      </c>
      <c r="C71" s="41" t="s">
        <v>106</v>
      </c>
      <c r="D71" s="42" t="s">
        <v>167</v>
      </c>
      <c r="E71" s="157" t="s">
        <v>310</v>
      </c>
      <c r="F71" s="146" t="s">
        <v>211</v>
      </c>
      <c r="G71" s="71">
        <v>10757.96</v>
      </c>
      <c r="H71" s="72"/>
      <c r="I71" s="72"/>
      <c r="J71" s="72"/>
      <c r="K71" s="72">
        <v>800</v>
      </c>
      <c r="L71" s="72"/>
      <c r="M71" s="72"/>
      <c r="N71" s="72"/>
      <c r="O71" s="71">
        <v>11557.96</v>
      </c>
      <c r="P71" s="71">
        <v>0</v>
      </c>
      <c r="Q71" s="69">
        <f t="shared" si="1"/>
        <v>11557.96</v>
      </c>
    </row>
    <row r="72" spans="1:17" x14ac:dyDescent="0.25">
      <c r="A72" s="35">
        <v>71</v>
      </c>
      <c r="B72" s="41" t="s">
        <v>52</v>
      </c>
      <c r="C72" s="41" t="s">
        <v>106</v>
      </c>
      <c r="D72" s="42" t="s">
        <v>167</v>
      </c>
      <c r="E72" s="157" t="s">
        <v>311</v>
      </c>
      <c r="F72" s="146" t="s">
        <v>214</v>
      </c>
      <c r="G72" s="71">
        <v>33604.58</v>
      </c>
      <c r="H72" s="72"/>
      <c r="I72" s="72"/>
      <c r="J72" s="72"/>
      <c r="K72" s="72"/>
      <c r="L72" s="72"/>
      <c r="M72" s="72"/>
      <c r="N72" s="72"/>
      <c r="O72" s="71">
        <v>33604.58</v>
      </c>
      <c r="P72" s="71">
        <v>0</v>
      </c>
      <c r="Q72" s="69">
        <f t="shared" si="1"/>
        <v>33604.58</v>
      </c>
    </row>
    <row r="73" spans="1:17" x14ac:dyDescent="0.25">
      <c r="A73" s="35">
        <v>72</v>
      </c>
      <c r="B73" s="41" t="s">
        <v>201</v>
      </c>
      <c r="C73" s="41" t="s">
        <v>106</v>
      </c>
      <c r="D73" s="42" t="s">
        <v>167</v>
      </c>
      <c r="E73" s="157" t="s">
        <v>312</v>
      </c>
      <c r="F73" s="146" t="s">
        <v>211</v>
      </c>
      <c r="G73" s="71">
        <v>14004.369999999997</v>
      </c>
      <c r="H73" s="72"/>
      <c r="I73" s="72"/>
      <c r="J73" s="72"/>
      <c r="K73" s="72"/>
      <c r="L73" s="72"/>
      <c r="M73" s="72"/>
      <c r="N73" s="72"/>
      <c r="O73" s="71">
        <v>14004.369999999997</v>
      </c>
      <c r="P73" s="71">
        <v>218416</v>
      </c>
      <c r="Q73" s="69">
        <f t="shared" si="1"/>
        <v>232420.37</v>
      </c>
    </row>
    <row r="74" spans="1:17" x14ac:dyDescent="0.25">
      <c r="A74" s="35">
        <v>73</v>
      </c>
      <c r="B74" s="41" t="s">
        <v>53</v>
      </c>
      <c r="C74" s="41" t="s">
        <v>106</v>
      </c>
      <c r="D74" s="42" t="s">
        <v>167</v>
      </c>
      <c r="E74" s="157" t="s">
        <v>313</v>
      </c>
      <c r="F74" s="146" t="s">
        <v>214</v>
      </c>
      <c r="G74" s="71">
        <v>34415.15</v>
      </c>
      <c r="H74" s="72"/>
      <c r="I74" s="72"/>
      <c r="J74" s="72"/>
      <c r="K74" s="72"/>
      <c r="L74" s="72"/>
      <c r="M74" s="72"/>
      <c r="N74" s="72"/>
      <c r="O74" s="71">
        <v>34415.15</v>
      </c>
      <c r="P74" s="71">
        <v>0</v>
      </c>
      <c r="Q74" s="69">
        <f t="shared" si="1"/>
        <v>34415.15</v>
      </c>
    </row>
    <row r="75" spans="1:17" x14ac:dyDescent="0.25">
      <c r="A75" s="35">
        <v>74</v>
      </c>
      <c r="B75" s="41" t="s">
        <v>54</v>
      </c>
      <c r="C75" s="41" t="s">
        <v>106</v>
      </c>
      <c r="D75" s="42" t="s">
        <v>167</v>
      </c>
      <c r="E75" s="157" t="s">
        <v>314</v>
      </c>
      <c r="F75" s="146" t="s">
        <v>213</v>
      </c>
      <c r="G75" s="71">
        <v>16420.3</v>
      </c>
      <c r="H75" s="72"/>
      <c r="I75" s="72"/>
      <c r="J75" s="72"/>
      <c r="K75" s="72"/>
      <c r="L75" s="72"/>
      <c r="M75" s="72"/>
      <c r="N75" s="72"/>
      <c r="O75" s="71">
        <v>16420.3</v>
      </c>
      <c r="P75" s="71">
        <v>0</v>
      </c>
      <c r="Q75" s="69">
        <f t="shared" si="1"/>
        <v>16420.3</v>
      </c>
    </row>
    <row r="76" spans="1:17" x14ac:dyDescent="0.25">
      <c r="A76" s="35">
        <v>75</v>
      </c>
      <c r="B76" s="41" t="s">
        <v>55</v>
      </c>
      <c r="C76" s="41" t="s">
        <v>106</v>
      </c>
      <c r="D76" s="42" t="s">
        <v>167</v>
      </c>
      <c r="E76" s="157" t="s">
        <v>315</v>
      </c>
      <c r="F76" s="146" t="s">
        <v>213</v>
      </c>
      <c r="G76" s="71">
        <v>34313.949999999997</v>
      </c>
      <c r="H76" s="72"/>
      <c r="I76" s="72">
        <v>3500</v>
      </c>
      <c r="J76" s="72"/>
      <c r="K76" s="72"/>
      <c r="L76" s="72"/>
      <c r="M76" s="72"/>
      <c r="N76" s="72"/>
      <c r="O76" s="71">
        <v>37813.949999999997</v>
      </c>
      <c r="P76" s="71">
        <v>0</v>
      </c>
      <c r="Q76" s="69">
        <f t="shared" si="1"/>
        <v>37813.949999999997</v>
      </c>
    </row>
    <row r="77" spans="1:17" x14ac:dyDescent="0.25">
      <c r="A77" s="35">
        <v>76</v>
      </c>
      <c r="B77" s="39" t="s">
        <v>142</v>
      </c>
      <c r="C77" s="39" t="s">
        <v>106</v>
      </c>
      <c r="D77" s="40" t="s">
        <v>167</v>
      </c>
      <c r="E77" s="156" t="s">
        <v>316</v>
      </c>
      <c r="F77" s="145" t="s">
        <v>213</v>
      </c>
      <c r="G77" s="69">
        <v>17776.59</v>
      </c>
      <c r="H77" s="70"/>
      <c r="I77" s="70"/>
      <c r="J77" s="70"/>
      <c r="K77" s="70">
        <v>300</v>
      </c>
      <c r="L77" s="70"/>
      <c r="M77" s="70"/>
      <c r="N77" s="70"/>
      <c r="O77" s="69">
        <v>18076.59</v>
      </c>
      <c r="P77" s="69">
        <v>4329</v>
      </c>
      <c r="Q77" s="69">
        <f t="shared" si="1"/>
        <v>22405.59</v>
      </c>
    </row>
    <row r="78" spans="1:17" x14ac:dyDescent="0.25">
      <c r="A78" s="35">
        <v>77</v>
      </c>
      <c r="B78" s="41" t="s">
        <v>143</v>
      </c>
      <c r="C78" s="41" t="s">
        <v>106</v>
      </c>
      <c r="D78" s="42" t="s">
        <v>167</v>
      </c>
      <c r="E78" s="157" t="s">
        <v>317</v>
      </c>
      <c r="F78" s="146" t="s">
        <v>214</v>
      </c>
      <c r="G78" s="71">
        <v>93880.43</v>
      </c>
      <c r="H78" s="72"/>
      <c r="I78" s="72"/>
      <c r="J78" s="72"/>
      <c r="K78" s="72">
        <v>400</v>
      </c>
      <c r="L78" s="72"/>
      <c r="M78" s="72"/>
      <c r="N78" s="154"/>
      <c r="O78" s="71">
        <v>94280.43</v>
      </c>
      <c r="P78" s="71">
        <v>0</v>
      </c>
      <c r="Q78" s="69">
        <f t="shared" si="1"/>
        <v>94280.43</v>
      </c>
    </row>
    <row r="79" spans="1:17" x14ac:dyDescent="0.25">
      <c r="A79" s="35">
        <v>78</v>
      </c>
      <c r="B79" s="39" t="s">
        <v>202</v>
      </c>
      <c r="C79" s="39" t="s">
        <v>106</v>
      </c>
      <c r="D79" s="40" t="s">
        <v>167</v>
      </c>
      <c r="E79" s="156" t="s">
        <v>318</v>
      </c>
      <c r="F79" s="145" t="s">
        <v>213</v>
      </c>
      <c r="G79" s="69">
        <v>54940.33</v>
      </c>
      <c r="H79" s="70"/>
      <c r="I79" s="70"/>
      <c r="J79" s="70"/>
      <c r="K79" s="70"/>
      <c r="L79" s="70"/>
      <c r="M79" s="70"/>
      <c r="N79" s="70"/>
      <c r="O79" s="69">
        <v>54940.33</v>
      </c>
      <c r="P79" s="69">
        <v>155668</v>
      </c>
      <c r="Q79" s="69">
        <f t="shared" si="1"/>
        <v>210608.33000000002</v>
      </c>
    </row>
    <row r="80" spans="1:17" x14ac:dyDescent="0.25">
      <c r="A80" s="35">
        <v>79</v>
      </c>
      <c r="B80" s="41" t="s">
        <v>59</v>
      </c>
      <c r="C80" s="41" t="s">
        <v>106</v>
      </c>
      <c r="D80" s="42" t="s">
        <v>168</v>
      </c>
      <c r="E80" s="157" t="s">
        <v>319</v>
      </c>
      <c r="F80" s="146" t="s">
        <v>211</v>
      </c>
      <c r="G80" s="73">
        <v>24757.73</v>
      </c>
      <c r="H80" s="74"/>
      <c r="I80" s="74">
        <v>1500</v>
      </c>
      <c r="J80" s="74"/>
      <c r="K80" s="74">
        <v>600</v>
      </c>
      <c r="L80" s="74"/>
      <c r="M80" s="74"/>
      <c r="N80" s="74"/>
      <c r="O80" s="73">
        <v>26857.73</v>
      </c>
      <c r="P80" s="73">
        <v>0</v>
      </c>
      <c r="Q80" s="69">
        <f t="shared" si="1"/>
        <v>26857.73</v>
      </c>
    </row>
    <row r="81" spans="1:17" x14ac:dyDescent="0.25">
      <c r="A81" s="35">
        <v>80</v>
      </c>
      <c r="B81" s="41" t="s">
        <v>56</v>
      </c>
      <c r="C81" s="41" t="s">
        <v>106</v>
      </c>
      <c r="D81" s="42" t="s">
        <v>168</v>
      </c>
      <c r="E81" s="157" t="s">
        <v>320</v>
      </c>
      <c r="F81" s="146" t="s">
        <v>214</v>
      </c>
      <c r="G81" s="73">
        <v>58732.139999999992</v>
      </c>
      <c r="H81" s="74">
        <v>8000</v>
      </c>
      <c r="I81" s="74"/>
      <c r="J81" s="74"/>
      <c r="K81" s="74">
        <v>600</v>
      </c>
      <c r="L81" s="74"/>
      <c r="M81" s="74">
        <v>2760</v>
      </c>
      <c r="N81" s="74"/>
      <c r="O81" s="73">
        <v>70092.139999999985</v>
      </c>
      <c r="P81" s="73">
        <v>27197.5</v>
      </c>
      <c r="Q81" s="69">
        <f t="shared" si="1"/>
        <v>97289.639999999985</v>
      </c>
    </row>
    <row r="82" spans="1:17" x14ac:dyDescent="0.25">
      <c r="A82" s="35">
        <v>81</v>
      </c>
      <c r="B82" s="41" t="s">
        <v>57</v>
      </c>
      <c r="C82" s="41" t="s">
        <v>106</v>
      </c>
      <c r="D82" s="42" t="s">
        <v>168</v>
      </c>
      <c r="E82" s="157" t="s">
        <v>321</v>
      </c>
      <c r="F82" s="146" t="s">
        <v>212</v>
      </c>
      <c r="G82" s="71">
        <v>100112.81</v>
      </c>
      <c r="H82" s="72"/>
      <c r="I82" s="72"/>
      <c r="J82" s="72"/>
      <c r="K82" s="72"/>
      <c r="L82" s="72"/>
      <c r="M82" s="72"/>
      <c r="N82" s="72"/>
      <c r="O82" s="71">
        <v>100112.81</v>
      </c>
      <c r="P82" s="71">
        <v>50587.250000000007</v>
      </c>
      <c r="Q82" s="69">
        <f t="shared" si="1"/>
        <v>150700.06</v>
      </c>
    </row>
    <row r="83" spans="1:17" x14ac:dyDescent="0.25">
      <c r="A83" s="35">
        <v>82</v>
      </c>
      <c r="B83" s="39" t="s">
        <v>58</v>
      </c>
      <c r="C83" s="39" t="s">
        <v>106</v>
      </c>
      <c r="D83" s="42" t="s">
        <v>168</v>
      </c>
      <c r="E83" s="157" t="s">
        <v>322</v>
      </c>
      <c r="F83" s="145" t="s">
        <v>121</v>
      </c>
      <c r="G83" s="69">
        <v>2600</v>
      </c>
      <c r="H83" s="70"/>
      <c r="I83" s="70"/>
      <c r="J83" s="70"/>
      <c r="K83" s="70"/>
      <c r="L83" s="70"/>
      <c r="M83" s="70"/>
      <c r="N83" s="70"/>
      <c r="O83" s="69">
        <v>2600</v>
      </c>
      <c r="P83" s="69">
        <v>0</v>
      </c>
      <c r="Q83" s="69">
        <f t="shared" si="1"/>
        <v>2600</v>
      </c>
    </row>
    <row r="84" spans="1:17" x14ac:dyDescent="0.25">
      <c r="A84" s="35">
        <v>83</v>
      </c>
      <c r="B84" s="41" t="s">
        <v>203</v>
      </c>
      <c r="C84" s="41" t="s">
        <v>105</v>
      </c>
      <c r="D84" s="42" t="s">
        <v>204</v>
      </c>
      <c r="E84" s="157" t="s">
        <v>323</v>
      </c>
      <c r="F84" s="146" t="s">
        <v>213</v>
      </c>
      <c r="G84" s="71">
        <v>37635.329999999994</v>
      </c>
      <c r="H84" s="72"/>
      <c r="I84" s="72"/>
      <c r="J84" s="72"/>
      <c r="K84" s="72"/>
      <c r="L84" s="72"/>
      <c r="M84" s="72">
        <v>1112</v>
      </c>
      <c r="N84" s="72"/>
      <c r="O84" s="71">
        <v>38747.329999999994</v>
      </c>
      <c r="P84" s="71">
        <v>0</v>
      </c>
      <c r="Q84" s="69">
        <f t="shared" si="1"/>
        <v>38747.329999999994</v>
      </c>
    </row>
    <row r="85" spans="1:17" x14ac:dyDescent="0.25">
      <c r="A85" s="35">
        <v>84</v>
      </c>
      <c r="B85" s="39" t="s">
        <v>234</v>
      </c>
      <c r="C85" s="39" t="s">
        <v>105</v>
      </c>
      <c r="D85" s="40" t="s">
        <v>204</v>
      </c>
      <c r="E85" s="156" t="s">
        <v>324</v>
      </c>
      <c r="F85" s="145" t="s">
        <v>121</v>
      </c>
      <c r="G85" s="69">
        <v>2600</v>
      </c>
      <c r="H85" s="70"/>
      <c r="I85" s="70"/>
      <c r="J85" s="70"/>
      <c r="K85" s="70"/>
      <c r="L85" s="70"/>
      <c r="M85" s="70"/>
      <c r="N85" s="70"/>
      <c r="O85" s="69">
        <v>2600</v>
      </c>
      <c r="P85" s="69">
        <v>0</v>
      </c>
      <c r="Q85" s="69">
        <f t="shared" si="1"/>
        <v>2600</v>
      </c>
    </row>
    <row r="86" spans="1:17" x14ac:dyDescent="0.25">
      <c r="A86" s="35">
        <v>85</v>
      </c>
      <c r="B86" s="41" t="s">
        <v>60</v>
      </c>
      <c r="C86" s="41" t="s">
        <v>105</v>
      </c>
      <c r="D86" s="42" t="s">
        <v>169</v>
      </c>
      <c r="E86" s="157" t="s">
        <v>325</v>
      </c>
      <c r="F86" s="146" t="s">
        <v>214</v>
      </c>
      <c r="G86" s="71">
        <v>38060.640000000007</v>
      </c>
      <c r="H86" s="72">
        <v>1000</v>
      </c>
      <c r="I86" s="72"/>
      <c r="J86" s="72"/>
      <c r="K86" s="72"/>
      <c r="L86" s="72"/>
      <c r="M86" s="72"/>
      <c r="N86" s="72"/>
      <c r="O86" s="71">
        <v>39060.640000000007</v>
      </c>
      <c r="P86" s="71">
        <v>347320</v>
      </c>
      <c r="Q86" s="69">
        <f t="shared" si="1"/>
        <v>386380.64</v>
      </c>
    </row>
    <row r="87" spans="1:17" x14ac:dyDescent="0.25">
      <c r="A87" s="35">
        <v>86</v>
      </c>
      <c r="B87" s="41" t="s">
        <v>61</v>
      </c>
      <c r="C87" s="41" t="s">
        <v>105</v>
      </c>
      <c r="D87" s="42" t="s">
        <v>169</v>
      </c>
      <c r="E87" s="157" t="s">
        <v>326</v>
      </c>
      <c r="F87" s="146" t="s">
        <v>212</v>
      </c>
      <c r="G87" s="71">
        <v>46771.240000000005</v>
      </c>
      <c r="H87" s="72"/>
      <c r="I87" s="72"/>
      <c r="J87" s="72"/>
      <c r="K87" s="72"/>
      <c r="L87" s="72"/>
      <c r="M87" s="72"/>
      <c r="N87" s="72"/>
      <c r="O87" s="71">
        <v>46771.240000000005</v>
      </c>
      <c r="P87" s="71">
        <v>518776</v>
      </c>
      <c r="Q87" s="69">
        <f t="shared" si="1"/>
        <v>565547.24</v>
      </c>
    </row>
    <row r="88" spans="1:17" x14ac:dyDescent="0.25">
      <c r="A88" s="35">
        <v>87</v>
      </c>
      <c r="B88" s="41" t="s">
        <v>62</v>
      </c>
      <c r="C88" s="41" t="s">
        <v>105</v>
      </c>
      <c r="D88" s="42" t="s">
        <v>169</v>
      </c>
      <c r="E88" s="157" t="s">
        <v>327</v>
      </c>
      <c r="F88" s="146" t="s">
        <v>212</v>
      </c>
      <c r="G88" s="71">
        <v>44500.42</v>
      </c>
      <c r="H88" s="72"/>
      <c r="I88" s="72"/>
      <c r="J88" s="72"/>
      <c r="K88" s="72"/>
      <c r="L88" s="72"/>
      <c r="M88" s="72"/>
      <c r="N88" s="72"/>
      <c r="O88" s="71">
        <v>44500.42</v>
      </c>
      <c r="P88" s="71">
        <v>354434</v>
      </c>
      <c r="Q88" s="69">
        <f t="shared" si="1"/>
        <v>398934.42</v>
      </c>
    </row>
    <row r="89" spans="1:17" x14ac:dyDescent="0.25">
      <c r="A89" s="35">
        <v>88</v>
      </c>
      <c r="B89" s="41" t="s">
        <v>63</v>
      </c>
      <c r="C89" s="41" t="s">
        <v>105</v>
      </c>
      <c r="D89" s="42" t="s">
        <v>169</v>
      </c>
      <c r="E89" s="157" t="s">
        <v>328</v>
      </c>
      <c r="F89" s="146" t="s">
        <v>212</v>
      </c>
      <c r="G89" s="71">
        <v>41512.850000000006</v>
      </c>
      <c r="H89" s="72"/>
      <c r="I89" s="72">
        <v>1000</v>
      </c>
      <c r="J89" s="72"/>
      <c r="K89" s="72">
        <v>750</v>
      </c>
      <c r="L89" s="72"/>
      <c r="M89" s="72"/>
      <c r="N89" s="72"/>
      <c r="O89" s="71">
        <v>43262.850000000006</v>
      </c>
      <c r="P89" s="71">
        <v>368234</v>
      </c>
      <c r="Q89" s="69">
        <f t="shared" si="1"/>
        <v>411496.85</v>
      </c>
    </row>
    <row r="90" spans="1:17" x14ac:dyDescent="0.25">
      <c r="A90" s="35">
        <v>89</v>
      </c>
      <c r="B90" s="39" t="s">
        <v>64</v>
      </c>
      <c r="C90" s="39" t="s">
        <v>106</v>
      </c>
      <c r="D90" s="40" t="s">
        <v>170</v>
      </c>
      <c r="E90" s="156" t="s">
        <v>329</v>
      </c>
      <c r="F90" s="145" t="s">
        <v>214</v>
      </c>
      <c r="G90" s="69">
        <v>58164.119999999988</v>
      </c>
      <c r="H90" s="70"/>
      <c r="I90" s="70"/>
      <c r="J90" s="70"/>
      <c r="K90" s="70"/>
      <c r="L90" s="70"/>
      <c r="M90" s="70"/>
      <c r="N90" s="70"/>
      <c r="O90" s="69">
        <v>58164.119999999988</v>
      </c>
      <c r="P90" s="69">
        <v>0</v>
      </c>
      <c r="Q90" s="69">
        <f t="shared" si="1"/>
        <v>58164.119999999988</v>
      </c>
    </row>
    <row r="91" spans="1:17" x14ac:dyDescent="0.25">
      <c r="A91" s="36">
        <v>90</v>
      </c>
      <c r="B91" s="45" t="s">
        <v>235</v>
      </c>
      <c r="C91" s="45" t="s">
        <v>105</v>
      </c>
      <c r="D91" s="46" t="s">
        <v>171</v>
      </c>
      <c r="E91" s="160" t="s">
        <v>330</v>
      </c>
      <c r="F91" s="148" t="s">
        <v>211</v>
      </c>
      <c r="G91" s="82">
        <v>9159.5400000000027</v>
      </c>
      <c r="H91" s="83">
        <v>2000</v>
      </c>
      <c r="I91" s="83"/>
      <c r="J91" s="83"/>
      <c r="K91" s="83"/>
      <c r="L91" s="83"/>
      <c r="M91" s="83"/>
      <c r="N91" s="83"/>
      <c r="O91" s="82">
        <v>11159.540000000003</v>
      </c>
      <c r="P91" s="82">
        <v>0</v>
      </c>
      <c r="Q91" s="69">
        <f t="shared" si="1"/>
        <v>11159.540000000003</v>
      </c>
    </row>
    <row r="92" spans="1:17" x14ac:dyDescent="0.25">
      <c r="A92" s="35">
        <v>91</v>
      </c>
      <c r="B92" s="39" t="s">
        <v>217</v>
      </c>
      <c r="C92" s="39" t="s">
        <v>105</v>
      </c>
      <c r="D92" s="40" t="s">
        <v>205</v>
      </c>
      <c r="E92" s="156" t="s">
        <v>331</v>
      </c>
      <c r="F92" s="145" t="s">
        <v>121</v>
      </c>
      <c r="G92" s="75">
        <v>0</v>
      </c>
      <c r="H92" s="76"/>
      <c r="I92" s="76"/>
      <c r="J92" s="76"/>
      <c r="K92" s="76"/>
      <c r="L92" s="76"/>
      <c r="M92" s="76"/>
      <c r="N92" s="76"/>
      <c r="O92" s="75">
        <v>0</v>
      </c>
      <c r="P92" s="75">
        <v>7776</v>
      </c>
      <c r="Q92" s="69">
        <f t="shared" si="1"/>
        <v>7776</v>
      </c>
    </row>
    <row r="93" spans="1:17" x14ac:dyDescent="0.25">
      <c r="A93" s="35">
        <v>92</v>
      </c>
      <c r="B93" s="41" t="s">
        <v>65</v>
      </c>
      <c r="C93" s="41" t="s">
        <v>105</v>
      </c>
      <c r="D93" s="40" t="s">
        <v>205</v>
      </c>
      <c r="E93" s="156" t="s">
        <v>332</v>
      </c>
      <c r="F93" s="146" t="s">
        <v>121</v>
      </c>
      <c r="G93" s="73">
        <v>0</v>
      </c>
      <c r="H93" s="74">
        <v>3000</v>
      </c>
      <c r="I93" s="74">
        <v>1000</v>
      </c>
      <c r="J93" s="74"/>
      <c r="K93" s="74"/>
      <c r="L93" s="74"/>
      <c r="M93" s="74"/>
      <c r="N93" s="74"/>
      <c r="O93" s="73">
        <v>4000</v>
      </c>
      <c r="P93" s="73">
        <v>14976</v>
      </c>
      <c r="Q93" s="69">
        <f t="shared" si="1"/>
        <v>18976</v>
      </c>
    </row>
    <row r="94" spans="1:17" x14ac:dyDescent="0.25">
      <c r="A94" s="35">
        <v>93</v>
      </c>
      <c r="B94" s="41" t="s">
        <v>66</v>
      </c>
      <c r="C94" s="41" t="s">
        <v>106</v>
      </c>
      <c r="D94" s="40" t="s">
        <v>172</v>
      </c>
      <c r="E94" s="156" t="s">
        <v>333</v>
      </c>
      <c r="F94" s="146" t="s">
        <v>211</v>
      </c>
      <c r="G94" s="71">
        <v>18328.870000000003</v>
      </c>
      <c r="H94" s="72"/>
      <c r="I94" s="72"/>
      <c r="J94" s="72"/>
      <c r="K94" s="72"/>
      <c r="L94" s="72"/>
      <c r="M94" s="72"/>
      <c r="N94" s="72"/>
      <c r="O94" s="71">
        <v>18328.870000000003</v>
      </c>
      <c r="P94" s="71">
        <v>33560</v>
      </c>
      <c r="Q94" s="69">
        <f t="shared" si="1"/>
        <v>51888.87</v>
      </c>
    </row>
    <row r="95" spans="1:17" x14ac:dyDescent="0.25">
      <c r="A95" s="35">
        <v>94</v>
      </c>
      <c r="B95" s="39" t="s">
        <v>144</v>
      </c>
      <c r="C95" s="39" t="s">
        <v>106</v>
      </c>
      <c r="D95" s="40" t="s">
        <v>172</v>
      </c>
      <c r="E95" s="156" t="s">
        <v>334</v>
      </c>
      <c r="F95" s="145" t="s">
        <v>211</v>
      </c>
      <c r="G95" s="75">
        <v>37163.4</v>
      </c>
      <c r="H95" s="76"/>
      <c r="I95" s="76"/>
      <c r="J95" s="76"/>
      <c r="K95" s="76"/>
      <c r="L95" s="76"/>
      <c r="M95" s="76"/>
      <c r="N95" s="76"/>
      <c r="O95" s="75">
        <v>37163.4</v>
      </c>
      <c r="P95" s="75">
        <v>46160</v>
      </c>
      <c r="Q95" s="69">
        <f t="shared" si="1"/>
        <v>83323.399999999994</v>
      </c>
    </row>
    <row r="96" spans="1:17" x14ac:dyDescent="0.25">
      <c r="A96" s="35">
        <v>95</v>
      </c>
      <c r="B96" s="41" t="s">
        <v>67</v>
      </c>
      <c r="C96" s="41" t="s">
        <v>106</v>
      </c>
      <c r="D96" s="40" t="s">
        <v>172</v>
      </c>
      <c r="E96" s="156" t="s">
        <v>335</v>
      </c>
      <c r="F96" s="146" t="s">
        <v>212</v>
      </c>
      <c r="G96" s="71">
        <v>56065.570000000007</v>
      </c>
      <c r="H96" s="72"/>
      <c r="I96" s="72">
        <v>3000</v>
      </c>
      <c r="J96" s="72"/>
      <c r="K96" s="72"/>
      <c r="L96" s="72"/>
      <c r="M96" s="72"/>
      <c r="N96" s="72"/>
      <c r="O96" s="71">
        <v>59065.570000000007</v>
      </c>
      <c r="P96" s="71">
        <v>50568</v>
      </c>
      <c r="Q96" s="69">
        <f t="shared" si="1"/>
        <v>109633.57</v>
      </c>
    </row>
    <row r="97" spans="1:17" x14ac:dyDescent="0.25">
      <c r="A97" s="35">
        <v>96</v>
      </c>
      <c r="B97" s="39" t="s">
        <v>68</v>
      </c>
      <c r="C97" s="39" t="s">
        <v>106</v>
      </c>
      <c r="D97" s="40" t="s">
        <v>172</v>
      </c>
      <c r="E97" s="156" t="s">
        <v>336</v>
      </c>
      <c r="F97" s="145" t="s">
        <v>213</v>
      </c>
      <c r="G97" s="69">
        <v>49748.54</v>
      </c>
      <c r="H97" s="70"/>
      <c r="I97" s="70"/>
      <c r="J97" s="70"/>
      <c r="K97" s="70"/>
      <c r="L97" s="70"/>
      <c r="M97" s="70"/>
      <c r="N97" s="70"/>
      <c r="O97" s="69">
        <v>49748.54</v>
      </c>
      <c r="P97" s="69">
        <v>40368</v>
      </c>
      <c r="Q97" s="69">
        <f t="shared" si="1"/>
        <v>90116.540000000008</v>
      </c>
    </row>
    <row r="98" spans="1:17" x14ac:dyDescent="0.25">
      <c r="A98" s="35">
        <v>97</v>
      </c>
      <c r="B98" s="41" t="s">
        <v>69</v>
      </c>
      <c r="C98" s="41" t="s">
        <v>106</v>
      </c>
      <c r="D98" s="42" t="s">
        <v>172</v>
      </c>
      <c r="E98" s="157" t="s">
        <v>337</v>
      </c>
      <c r="F98" s="146" t="s">
        <v>213</v>
      </c>
      <c r="G98" s="71">
        <v>59665.350000000006</v>
      </c>
      <c r="H98" s="72">
        <v>8000</v>
      </c>
      <c r="I98" s="72">
        <v>1000</v>
      </c>
      <c r="J98" s="72"/>
      <c r="K98" s="72">
        <v>1500</v>
      </c>
      <c r="L98" s="72"/>
      <c r="M98" s="72">
        <v>500</v>
      </c>
      <c r="N98" s="72"/>
      <c r="O98" s="71">
        <v>70665.350000000006</v>
      </c>
      <c r="P98" s="71">
        <v>52440</v>
      </c>
      <c r="Q98" s="69">
        <f t="shared" si="1"/>
        <v>123105.35</v>
      </c>
    </row>
    <row r="99" spans="1:17" x14ac:dyDescent="0.25">
      <c r="A99" s="35">
        <v>98</v>
      </c>
      <c r="B99" s="41" t="s">
        <v>70</v>
      </c>
      <c r="C99" s="41" t="s">
        <v>105</v>
      </c>
      <c r="D99" s="42" t="s">
        <v>173</v>
      </c>
      <c r="E99" s="157" t="s">
        <v>338</v>
      </c>
      <c r="F99" s="146" t="s">
        <v>211</v>
      </c>
      <c r="G99" s="69">
        <v>9105.2099999999991</v>
      </c>
      <c r="H99" s="70"/>
      <c r="I99" s="70"/>
      <c r="J99" s="70"/>
      <c r="K99" s="70"/>
      <c r="L99" s="70"/>
      <c r="M99" s="70"/>
      <c r="N99" s="70"/>
      <c r="O99" s="69">
        <v>9105.2099999999991</v>
      </c>
      <c r="P99" s="69">
        <v>12240</v>
      </c>
      <c r="Q99" s="69">
        <f t="shared" si="1"/>
        <v>21345.21</v>
      </c>
    </row>
    <row r="100" spans="1:17" x14ac:dyDescent="0.25">
      <c r="A100" s="35">
        <v>99</v>
      </c>
      <c r="B100" s="39" t="s">
        <v>145</v>
      </c>
      <c r="C100" s="39" t="s">
        <v>105</v>
      </c>
      <c r="D100" s="40" t="s">
        <v>174</v>
      </c>
      <c r="E100" s="156" t="s">
        <v>339</v>
      </c>
      <c r="F100" s="145" t="s">
        <v>121</v>
      </c>
      <c r="G100" s="75">
        <v>0</v>
      </c>
      <c r="H100" s="76"/>
      <c r="I100" s="76"/>
      <c r="J100" s="76"/>
      <c r="K100" s="76"/>
      <c r="L100" s="76"/>
      <c r="M100" s="76"/>
      <c r="N100" s="76"/>
      <c r="O100" s="75">
        <v>0</v>
      </c>
      <c r="P100" s="75">
        <v>0</v>
      </c>
      <c r="Q100" s="69">
        <f t="shared" si="1"/>
        <v>0</v>
      </c>
    </row>
    <row r="101" spans="1:17" x14ac:dyDescent="0.25">
      <c r="A101" s="35">
        <v>100</v>
      </c>
      <c r="B101" s="39" t="s">
        <v>71</v>
      </c>
      <c r="C101" s="39" t="s">
        <v>105</v>
      </c>
      <c r="D101" s="40" t="s">
        <v>175</v>
      </c>
      <c r="E101" s="156" t="s">
        <v>340</v>
      </c>
      <c r="F101" s="145" t="s">
        <v>121</v>
      </c>
      <c r="G101" s="69">
        <v>2600</v>
      </c>
      <c r="H101" s="70"/>
      <c r="I101" s="70"/>
      <c r="J101" s="70"/>
      <c r="K101" s="70"/>
      <c r="L101" s="70"/>
      <c r="M101" s="70"/>
      <c r="N101" s="70"/>
      <c r="O101" s="69">
        <v>2600</v>
      </c>
      <c r="P101" s="69">
        <v>90312</v>
      </c>
      <c r="Q101" s="69">
        <f t="shared" si="1"/>
        <v>92912</v>
      </c>
    </row>
    <row r="102" spans="1:17" x14ac:dyDescent="0.25">
      <c r="A102" s="35">
        <v>101</v>
      </c>
      <c r="B102" s="39" t="s">
        <v>72</v>
      </c>
      <c r="C102" s="39" t="s">
        <v>105</v>
      </c>
      <c r="D102" s="40" t="s">
        <v>176</v>
      </c>
      <c r="E102" s="156" t="s">
        <v>341</v>
      </c>
      <c r="F102" s="145" t="s">
        <v>213</v>
      </c>
      <c r="G102" s="69">
        <v>21629.610000000004</v>
      </c>
      <c r="H102" s="70"/>
      <c r="I102" s="70"/>
      <c r="J102" s="70"/>
      <c r="K102" s="70"/>
      <c r="L102" s="70"/>
      <c r="M102" s="70"/>
      <c r="N102" s="70"/>
      <c r="O102" s="69">
        <v>21629.610000000004</v>
      </c>
      <c r="P102" s="69">
        <v>0</v>
      </c>
      <c r="Q102" s="69">
        <f t="shared" si="1"/>
        <v>21629.610000000004</v>
      </c>
    </row>
    <row r="103" spans="1:17" x14ac:dyDescent="0.25">
      <c r="A103" s="35">
        <v>102</v>
      </c>
      <c r="B103" s="41" t="s">
        <v>73</v>
      </c>
      <c r="C103" s="41" t="s">
        <v>105</v>
      </c>
      <c r="D103" s="40" t="s">
        <v>176</v>
      </c>
      <c r="E103" s="156" t="s">
        <v>342</v>
      </c>
      <c r="F103" s="146" t="s">
        <v>211</v>
      </c>
      <c r="G103" s="71">
        <v>9915.9699999999993</v>
      </c>
      <c r="H103" s="72"/>
      <c r="I103" s="72"/>
      <c r="J103" s="72"/>
      <c r="K103" s="72"/>
      <c r="L103" s="72"/>
      <c r="M103" s="72">
        <v>726</v>
      </c>
      <c r="N103" s="72"/>
      <c r="O103" s="71">
        <v>10641.97</v>
      </c>
      <c r="P103" s="71">
        <v>0</v>
      </c>
      <c r="Q103" s="69">
        <f t="shared" si="1"/>
        <v>10641.97</v>
      </c>
    </row>
    <row r="104" spans="1:17" x14ac:dyDescent="0.25">
      <c r="A104" s="35">
        <v>103</v>
      </c>
      <c r="B104" s="39" t="s">
        <v>146</v>
      </c>
      <c r="C104" s="39" t="s">
        <v>105</v>
      </c>
      <c r="D104" s="40" t="s">
        <v>176</v>
      </c>
      <c r="E104" s="156" t="s">
        <v>343</v>
      </c>
      <c r="F104" s="149" t="s">
        <v>214</v>
      </c>
      <c r="G104" s="69">
        <v>32766.34</v>
      </c>
      <c r="H104" s="70"/>
      <c r="I104" s="70"/>
      <c r="J104" s="70"/>
      <c r="K104" s="70"/>
      <c r="L104" s="70"/>
      <c r="M104" s="70"/>
      <c r="N104" s="70"/>
      <c r="O104" s="69">
        <v>32766.34</v>
      </c>
      <c r="P104" s="69">
        <v>0</v>
      </c>
      <c r="Q104" s="69">
        <f t="shared" si="1"/>
        <v>32766.34</v>
      </c>
    </row>
    <row r="105" spans="1:17" x14ac:dyDescent="0.25">
      <c r="A105" s="35">
        <v>104</v>
      </c>
      <c r="B105" s="41" t="s">
        <v>218</v>
      </c>
      <c r="C105" s="41" t="s">
        <v>105</v>
      </c>
      <c r="D105" s="42" t="s">
        <v>219</v>
      </c>
      <c r="E105" s="157" t="s">
        <v>344</v>
      </c>
      <c r="F105" s="146" t="s">
        <v>121</v>
      </c>
      <c r="G105" s="69">
        <v>2600</v>
      </c>
      <c r="H105" s="70"/>
      <c r="I105" s="70">
        <v>500</v>
      </c>
      <c r="J105" s="70"/>
      <c r="K105" s="70"/>
      <c r="L105" s="70"/>
      <c r="M105" s="70">
        <v>1600</v>
      </c>
      <c r="N105" s="70"/>
      <c r="O105" s="69">
        <v>4700</v>
      </c>
      <c r="P105" s="69">
        <v>0</v>
      </c>
      <c r="Q105" s="69">
        <f t="shared" si="1"/>
        <v>4700</v>
      </c>
    </row>
    <row r="106" spans="1:17" x14ac:dyDescent="0.25">
      <c r="A106" s="35">
        <v>105</v>
      </c>
      <c r="B106" s="47" t="s">
        <v>236</v>
      </c>
      <c r="C106" s="41" t="s">
        <v>105</v>
      </c>
      <c r="D106" s="42" t="s">
        <v>239</v>
      </c>
      <c r="E106" s="157" t="s">
        <v>345</v>
      </c>
      <c r="F106" s="146" t="s">
        <v>121</v>
      </c>
      <c r="G106" s="71">
        <v>2600</v>
      </c>
      <c r="H106" s="72"/>
      <c r="I106" s="72"/>
      <c r="J106" s="72"/>
      <c r="K106" s="72"/>
      <c r="L106" s="72"/>
      <c r="M106" s="72"/>
      <c r="N106" s="72"/>
      <c r="O106" s="71">
        <v>2600</v>
      </c>
      <c r="P106" s="71">
        <v>0</v>
      </c>
      <c r="Q106" s="69">
        <f t="shared" si="1"/>
        <v>2600</v>
      </c>
    </row>
    <row r="107" spans="1:17" x14ac:dyDescent="0.25">
      <c r="A107" s="35">
        <v>106</v>
      </c>
      <c r="B107" s="39" t="s">
        <v>75</v>
      </c>
      <c r="C107" s="39" t="s">
        <v>105</v>
      </c>
      <c r="D107" s="42" t="s">
        <v>177</v>
      </c>
      <c r="E107" s="157" t="s">
        <v>346</v>
      </c>
      <c r="F107" s="146" t="s">
        <v>121</v>
      </c>
      <c r="G107" s="69">
        <v>0</v>
      </c>
      <c r="H107" s="70"/>
      <c r="I107" s="70"/>
      <c r="J107" s="70"/>
      <c r="K107" s="70"/>
      <c r="L107" s="70"/>
      <c r="M107" s="70"/>
      <c r="N107" s="70">
        <v>8000</v>
      </c>
      <c r="O107" s="69">
        <v>8000</v>
      </c>
      <c r="P107" s="69">
        <v>0</v>
      </c>
      <c r="Q107" s="69">
        <f t="shared" si="1"/>
        <v>8000</v>
      </c>
    </row>
    <row r="108" spans="1:17" x14ac:dyDescent="0.25">
      <c r="A108" s="35">
        <v>107</v>
      </c>
      <c r="B108" s="39" t="s">
        <v>76</v>
      </c>
      <c r="C108" s="39" t="s">
        <v>105</v>
      </c>
      <c r="D108" s="42" t="s">
        <v>177</v>
      </c>
      <c r="E108" s="157" t="s">
        <v>347</v>
      </c>
      <c r="F108" s="145" t="s">
        <v>211</v>
      </c>
      <c r="G108" s="69">
        <v>8600</v>
      </c>
      <c r="H108" s="70"/>
      <c r="I108" s="70"/>
      <c r="J108" s="70"/>
      <c r="K108" s="70"/>
      <c r="L108" s="70"/>
      <c r="M108" s="70">
        <v>1800</v>
      </c>
      <c r="N108" s="70"/>
      <c r="O108" s="69">
        <v>10400</v>
      </c>
      <c r="P108" s="69">
        <v>0</v>
      </c>
      <c r="Q108" s="69">
        <f t="shared" si="1"/>
        <v>10400</v>
      </c>
    </row>
    <row r="109" spans="1:17" x14ac:dyDescent="0.25">
      <c r="A109" s="35">
        <v>108</v>
      </c>
      <c r="B109" s="41" t="s">
        <v>77</v>
      </c>
      <c r="C109" s="41" t="s">
        <v>105</v>
      </c>
      <c r="D109" s="42" t="s">
        <v>177</v>
      </c>
      <c r="E109" s="157" t="s">
        <v>348</v>
      </c>
      <c r="F109" s="146" t="s">
        <v>213</v>
      </c>
      <c r="G109" s="73">
        <v>21447.499999999996</v>
      </c>
      <c r="H109" s="74"/>
      <c r="I109" s="74"/>
      <c r="J109" s="74"/>
      <c r="K109" s="74"/>
      <c r="L109" s="74"/>
      <c r="M109" s="74"/>
      <c r="N109" s="74"/>
      <c r="O109" s="73">
        <v>21447.499999999996</v>
      </c>
      <c r="P109" s="73">
        <v>0</v>
      </c>
      <c r="Q109" s="69">
        <f t="shared" si="1"/>
        <v>21447.499999999996</v>
      </c>
    </row>
    <row r="110" spans="1:17" x14ac:dyDescent="0.25">
      <c r="A110" s="35">
        <v>109</v>
      </c>
      <c r="B110" s="39" t="s">
        <v>74</v>
      </c>
      <c r="C110" s="39" t="s">
        <v>105</v>
      </c>
      <c r="D110" s="40" t="s">
        <v>177</v>
      </c>
      <c r="E110" s="156" t="s">
        <v>349</v>
      </c>
      <c r="F110" s="145" t="s">
        <v>211</v>
      </c>
      <c r="G110" s="69">
        <v>10730.849999999999</v>
      </c>
      <c r="H110" s="70"/>
      <c r="I110" s="70"/>
      <c r="J110" s="70"/>
      <c r="K110" s="70"/>
      <c r="L110" s="70"/>
      <c r="M110" s="70"/>
      <c r="N110" s="70"/>
      <c r="O110" s="69">
        <v>10730.849999999999</v>
      </c>
      <c r="P110" s="69">
        <v>0</v>
      </c>
      <c r="Q110" s="69">
        <f t="shared" si="1"/>
        <v>10730.849999999999</v>
      </c>
    </row>
    <row r="111" spans="1:17" x14ac:dyDescent="0.25">
      <c r="A111" s="35">
        <v>110</v>
      </c>
      <c r="B111" s="39" t="s">
        <v>78</v>
      </c>
      <c r="C111" s="39" t="s">
        <v>105</v>
      </c>
      <c r="D111" s="40" t="s">
        <v>178</v>
      </c>
      <c r="E111" s="156" t="s">
        <v>350</v>
      </c>
      <c r="F111" s="145" t="s">
        <v>121</v>
      </c>
      <c r="G111" s="69">
        <v>2600</v>
      </c>
      <c r="H111" s="70"/>
      <c r="I111" s="70"/>
      <c r="J111" s="70"/>
      <c r="K111" s="70"/>
      <c r="L111" s="70"/>
      <c r="M111" s="70"/>
      <c r="N111" s="70"/>
      <c r="O111" s="69">
        <v>2600</v>
      </c>
      <c r="P111" s="69">
        <v>0</v>
      </c>
      <c r="Q111" s="69">
        <f t="shared" si="1"/>
        <v>2600</v>
      </c>
    </row>
    <row r="112" spans="1:17" x14ac:dyDescent="0.25">
      <c r="A112" s="35">
        <v>111</v>
      </c>
      <c r="B112" s="41" t="s">
        <v>79</v>
      </c>
      <c r="C112" s="41" t="s">
        <v>105</v>
      </c>
      <c r="D112" s="42" t="s">
        <v>178</v>
      </c>
      <c r="E112" s="157" t="s">
        <v>351</v>
      </c>
      <c r="F112" s="146" t="s">
        <v>213</v>
      </c>
      <c r="G112" s="71">
        <v>22923.78</v>
      </c>
      <c r="H112" s="72"/>
      <c r="I112" s="72"/>
      <c r="J112" s="72"/>
      <c r="K112" s="72">
        <v>1500</v>
      </c>
      <c r="L112" s="72"/>
      <c r="M112" s="72">
        <v>938</v>
      </c>
      <c r="N112" s="72"/>
      <c r="O112" s="71">
        <v>25361.78</v>
      </c>
      <c r="P112" s="71">
        <v>97920</v>
      </c>
      <c r="Q112" s="69">
        <f t="shared" si="1"/>
        <v>123281.78</v>
      </c>
    </row>
    <row r="113" spans="1:17" x14ac:dyDescent="0.25">
      <c r="A113" s="35">
        <v>112</v>
      </c>
      <c r="B113" s="39" t="s">
        <v>80</v>
      </c>
      <c r="C113" s="39" t="s">
        <v>105</v>
      </c>
      <c r="D113" s="40" t="s">
        <v>179</v>
      </c>
      <c r="E113" s="156" t="s">
        <v>352</v>
      </c>
      <c r="F113" s="145" t="s">
        <v>121</v>
      </c>
      <c r="G113" s="69">
        <v>2600</v>
      </c>
      <c r="H113" s="70"/>
      <c r="I113" s="70">
        <v>1000</v>
      </c>
      <c r="J113" s="70"/>
      <c r="K113" s="70"/>
      <c r="L113" s="70"/>
      <c r="M113" s="70"/>
      <c r="N113" s="70"/>
      <c r="O113" s="69">
        <v>3600</v>
      </c>
      <c r="P113" s="69">
        <v>0</v>
      </c>
      <c r="Q113" s="69">
        <f t="shared" si="1"/>
        <v>3600</v>
      </c>
    </row>
    <row r="114" spans="1:17" x14ac:dyDescent="0.25">
      <c r="A114" s="35">
        <v>113</v>
      </c>
      <c r="B114" s="39" t="s">
        <v>81</v>
      </c>
      <c r="C114" s="39" t="s">
        <v>105</v>
      </c>
      <c r="D114" s="40" t="s">
        <v>206</v>
      </c>
      <c r="E114" s="156" t="s">
        <v>353</v>
      </c>
      <c r="F114" s="145" t="s">
        <v>213</v>
      </c>
      <c r="G114" s="75">
        <v>21012.329999999998</v>
      </c>
      <c r="H114" s="76"/>
      <c r="I114" s="76"/>
      <c r="J114" s="76"/>
      <c r="K114" s="76"/>
      <c r="L114" s="76"/>
      <c r="M114" s="76">
        <v>3720</v>
      </c>
      <c r="N114" s="76"/>
      <c r="O114" s="75">
        <v>24732.329999999998</v>
      </c>
      <c r="P114" s="75">
        <v>50016</v>
      </c>
      <c r="Q114" s="69">
        <f t="shared" si="1"/>
        <v>74748.33</v>
      </c>
    </row>
    <row r="115" spans="1:17" s="8" customFormat="1" x14ac:dyDescent="0.25">
      <c r="A115" s="35">
        <v>114</v>
      </c>
      <c r="B115" s="43" t="s">
        <v>131</v>
      </c>
      <c r="C115" s="43" t="s">
        <v>105</v>
      </c>
      <c r="D115" s="40" t="s">
        <v>180</v>
      </c>
      <c r="E115" s="156" t="s">
        <v>354</v>
      </c>
      <c r="F115" s="150" t="s">
        <v>121</v>
      </c>
      <c r="G115" s="79">
        <v>2600</v>
      </c>
      <c r="H115" s="80"/>
      <c r="I115" s="80"/>
      <c r="J115" s="80"/>
      <c r="K115" s="80"/>
      <c r="L115" s="80"/>
      <c r="M115" s="80"/>
      <c r="N115" s="80"/>
      <c r="O115" s="79">
        <v>2600</v>
      </c>
      <c r="P115" s="79">
        <v>0</v>
      </c>
      <c r="Q115" s="69">
        <f t="shared" si="1"/>
        <v>2600</v>
      </c>
    </row>
    <row r="116" spans="1:17" x14ac:dyDescent="0.25">
      <c r="A116" s="35">
        <v>115</v>
      </c>
      <c r="B116" s="39" t="s">
        <v>82</v>
      </c>
      <c r="C116" s="39" t="s">
        <v>105</v>
      </c>
      <c r="D116" s="40" t="s">
        <v>180</v>
      </c>
      <c r="E116" s="156" t="s">
        <v>355</v>
      </c>
      <c r="F116" s="145" t="s">
        <v>211</v>
      </c>
      <c r="G116" s="69">
        <v>12222.600000000002</v>
      </c>
      <c r="H116" s="70"/>
      <c r="I116" s="70">
        <v>4000</v>
      </c>
      <c r="J116" s="70"/>
      <c r="K116" s="70"/>
      <c r="L116" s="70"/>
      <c r="M116" s="70"/>
      <c r="N116" s="70"/>
      <c r="O116" s="69">
        <v>16222.600000000002</v>
      </c>
      <c r="P116" s="69">
        <v>0</v>
      </c>
      <c r="Q116" s="69">
        <f t="shared" si="1"/>
        <v>16222.600000000002</v>
      </c>
    </row>
    <row r="117" spans="1:17" x14ac:dyDescent="0.25">
      <c r="A117" s="35">
        <v>116</v>
      </c>
      <c r="B117" s="39" t="s">
        <v>83</v>
      </c>
      <c r="C117" s="39" t="s">
        <v>105</v>
      </c>
      <c r="D117" s="40" t="s">
        <v>180</v>
      </c>
      <c r="E117" s="156" t="s">
        <v>356</v>
      </c>
      <c r="F117" s="145" t="s">
        <v>213</v>
      </c>
      <c r="G117" s="69">
        <v>21189.760000000002</v>
      </c>
      <c r="H117" s="70">
        <v>1500</v>
      </c>
      <c r="I117" s="70">
        <v>2000</v>
      </c>
      <c r="J117" s="70"/>
      <c r="K117" s="70"/>
      <c r="L117" s="70"/>
      <c r="M117" s="70"/>
      <c r="N117" s="70"/>
      <c r="O117" s="69">
        <v>24689.760000000002</v>
      </c>
      <c r="P117" s="69">
        <v>0</v>
      </c>
      <c r="Q117" s="69">
        <f t="shared" si="1"/>
        <v>24689.760000000002</v>
      </c>
    </row>
    <row r="118" spans="1:17" x14ac:dyDescent="0.25">
      <c r="A118" s="35">
        <v>117</v>
      </c>
      <c r="B118" s="39" t="s">
        <v>84</v>
      </c>
      <c r="C118" s="39" t="s">
        <v>105</v>
      </c>
      <c r="D118" s="40" t="s">
        <v>180</v>
      </c>
      <c r="E118" s="156" t="s">
        <v>357</v>
      </c>
      <c r="F118" s="151" t="s">
        <v>121</v>
      </c>
      <c r="G118" s="75">
        <v>2600</v>
      </c>
      <c r="H118" s="76"/>
      <c r="I118" s="76"/>
      <c r="J118" s="76"/>
      <c r="K118" s="76"/>
      <c r="L118" s="76"/>
      <c r="M118" s="76"/>
      <c r="N118" s="76"/>
      <c r="O118" s="75">
        <v>2600</v>
      </c>
      <c r="P118" s="75">
        <v>0</v>
      </c>
      <c r="Q118" s="69">
        <f t="shared" si="1"/>
        <v>2600</v>
      </c>
    </row>
    <row r="119" spans="1:17" x14ac:dyDescent="0.25">
      <c r="A119" s="35">
        <v>118</v>
      </c>
      <c r="B119" s="41" t="s">
        <v>237</v>
      </c>
      <c r="C119" s="41" t="s">
        <v>105</v>
      </c>
      <c r="D119" s="42" t="s">
        <v>181</v>
      </c>
      <c r="E119" s="157" t="s">
        <v>358</v>
      </c>
      <c r="F119" s="146" t="s">
        <v>212</v>
      </c>
      <c r="G119" s="69">
        <v>43998.37000000001</v>
      </c>
      <c r="H119" s="70">
        <v>2900</v>
      </c>
      <c r="I119" s="70"/>
      <c r="J119" s="70"/>
      <c r="K119" s="70">
        <v>750</v>
      </c>
      <c r="L119" s="70"/>
      <c r="M119" s="70">
        <v>1640</v>
      </c>
      <c r="N119" s="70"/>
      <c r="O119" s="69">
        <v>49288.37000000001</v>
      </c>
      <c r="P119" s="69">
        <v>0</v>
      </c>
      <c r="Q119" s="69">
        <f t="shared" si="1"/>
        <v>49288.37000000001</v>
      </c>
    </row>
    <row r="120" spans="1:17" x14ac:dyDescent="0.25">
      <c r="A120" s="35">
        <v>119</v>
      </c>
      <c r="B120" s="41" t="s">
        <v>85</v>
      </c>
      <c r="C120" s="41" t="s">
        <v>105</v>
      </c>
      <c r="D120" s="42" t="s">
        <v>181</v>
      </c>
      <c r="E120" s="157" t="s">
        <v>359</v>
      </c>
      <c r="F120" s="146" t="s">
        <v>211</v>
      </c>
      <c r="G120" s="73">
        <v>9024.14</v>
      </c>
      <c r="H120" s="74"/>
      <c r="I120" s="74"/>
      <c r="J120" s="74"/>
      <c r="K120" s="74"/>
      <c r="L120" s="74"/>
      <c r="M120" s="74"/>
      <c r="N120" s="74"/>
      <c r="O120" s="73">
        <v>9024.14</v>
      </c>
      <c r="P120" s="73">
        <v>0</v>
      </c>
      <c r="Q120" s="69">
        <f t="shared" si="1"/>
        <v>9024.14</v>
      </c>
    </row>
    <row r="121" spans="1:17" x14ac:dyDescent="0.25">
      <c r="A121" s="35">
        <v>120</v>
      </c>
      <c r="B121" s="41" t="s">
        <v>86</v>
      </c>
      <c r="C121" s="41" t="s">
        <v>105</v>
      </c>
      <c r="D121" s="42" t="s">
        <v>181</v>
      </c>
      <c r="E121" s="157" t="s">
        <v>360</v>
      </c>
      <c r="F121" s="147" t="s">
        <v>121</v>
      </c>
      <c r="G121" s="69">
        <v>0</v>
      </c>
      <c r="H121" s="70"/>
      <c r="I121" s="70"/>
      <c r="J121" s="70"/>
      <c r="K121" s="70"/>
      <c r="L121" s="70"/>
      <c r="M121" s="70"/>
      <c r="N121" s="70"/>
      <c r="O121" s="69">
        <v>0</v>
      </c>
      <c r="P121" s="69">
        <v>0</v>
      </c>
      <c r="Q121" s="69">
        <f t="shared" si="1"/>
        <v>0</v>
      </c>
    </row>
    <row r="122" spans="1:17" x14ac:dyDescent="0.25">
      <c r="A122" s="35">
        <v>121</v>
      </c>
      <c r="B122" s="41" t="s">
        <v>87</v>
      </c>
      <c r="C122" s="41" t="s">
        <v>105</v>
      </c>
      <c r="D122" s="42" t="s">
        <v>181</v>
      </c>
      <c r="E122" s="157" t="s">
        <v>361</v>
      </c>
      <c r="F122" s="146" t="s">
        <v>121</v>
      </c>
      <c r="G122" s="73">
        <v>0</v>
      </c>
      <c r="H122" s="74"/>
      <c r="I122" s="74"/>
      <c r="J122" s="74"/>
      <c r="K122" s="74"/>
      <c r="L122" s="74"/>
      <c r="M122" s="74"/>
      <c r="N122" s="74"/>
      <c r="O122" s="73">
        <v>0</v>
      </c>
      <c r="P122" s="73">
        <v>19584</v>
      </c>
      <c r="Q122" s="69">
        <f t="shared" si="1"/>
        <v>19584</v>
      </c>
    </row>
    <row r="123" spans="1:17" x14ac:dyDescent="0.25">
      <c r="A123" s="35">
        <v>122</v>
      </c>
      <c r="B123" s="39" t="s">
        <v>88</v>
      </c>
      <c r="C123" s="39" t="s">
        <v>105</v>
      </c>
      <c r="D123" s="40" t="s">
        <v>181</v>
      </c>
      <c r="E123" s="156" t="s">
        <v>362</v>
      </c>
      <c r="F123" s="145" t="s">
        <v>212</v>
      </c>
      <c r="G123" s="69">
        <v>226111.15</v>
      </c>
      <c r="H123" s="70">
        <v>17400</v>
      </c>
      <c r="I123" s="70"/>
      <c r="J123" s="70"/>
      <c r="K123" s="70">
        <v>1500</v>
      </c>
      <c r="L123" s="70"/>
      <c r="M123" s="70">
        <v>3680</v>
      </c>
      <c r="N123" s="70"/>
      <c r="O123" s="69">
        <v>248691.15</v>
      </c>
      <c r="P123" s="69">
        <v>0</v>
      </c>
      <c r="Q123" s="69">
        <f t="shared" si="1"/>
        <v>248691.15</v>
      </c>
    </row>
    <row r="124" spans="1:17" x14ac:dyDescent="0.25">
      <c r="A124" s="35">
        <v>123</v>
      </c>
      <c r="B124" s="39" t="s">
        <v>89</v>
      </c>
      <c r="C124" s="39" t="s">
        <v>105</v>
      </c>
      <c r="D124" s="40" t="s">
        <v>181</v>
      </c>
      <c r="E124" s="156" t="s">
        <v>363</v>
      </c>
      <c r="F124" s="145" t="s">
        <v>214</v>
      </c>
      <c r="G124" s="75">
        <v>26123.260000000002</v>
      </c>
      <c r="H124" s="76"/>
      <c r="I124" s="76">
        <v>1000</v>
      </c>
      <c r="J124" s="76"/>
      <c r="K124" s="76"/>
      <c r="L124" s="76"/>
      <c r="M124" s="76"/>
      <c r="N124" s="76"/>
      <c r="O124" s="75">
        <v>27123.260000000002</v>
      </c>
      <c r="P124" s="75">
        <v>7920</v>
      </c>
      <c r="Q124" s="69">
        <f t="shared" si="1"/>
        <v>35043.26</v>
      </c>
    </row>
    <row r="125" spans="1:17" x14ac:dyDescent="0.25">
      <c r="A125" s="35">
        <v>124</v>
      </c>
      <c r="B125" s="41" t="s">
        <v>90</v>
      </c>
      <c r="C125" s="41" t="s">
        <v>105</v>
      </c>
      <c r="D125" s="42" t="s">
        <v>181</v>
      </c>
      <c r="E125" s="157" t="s">
        <v>364</v>
      </c>
      <c r="F125" s="147" t="s">
        <v>211</v>
      </c>
      <c r="G125" s="71">
        <v>8673.9400000000023</v>
      </c>
      <c r="H125" s="72"/>
      <c r="I125" s="72"/>
      <c r="J125" s="72"/>
      <c r="K125" s="72"/>
      <c r="L125" s="72"/>
      <c r="M125" s="72">
        <v>1960</v>
      </c>
      <c r="N125" s="72"/>
      <c r="O125" s="71">
        <v>10633.940000000002</v>
      </c>
      <c r="P125" s="71">
        <v>0</v>
      </c>
      <c r="Q125" s="69">
        <f t="shared" si="1"/>
        <v>10633.940000000002</v>
      </c>
    </row>
    <row r="126" spans="1:17" x14ac:dyDescent="0.25">
      <c r="A126" s="35">
        <v>125</v>
      </c>
      <c r="B126" s="41" t="s">
        <v>91</v>
      </c>
      <c r="C126" s="41" t="s">
        <v>105</v>
      </c>
      <c r="D126" s="42" t="s">
        <v>182</v>
      </c>
      <c r="E126" s="157" t="s">
        <v>365</v>
      </c>
      <c r="F126" s="146" t="s">
        <v>211</v>
      </c>
      <c r="G126" s="71">
        <v>7812.45</v>
      </c>
      <c r="H126" s="72"/>
      <c r="I126" s="72"/>
      <c r="J126" s="72"/>
      <c r="K126" s="72"/>
      <c r="L126" s="72"/>
      <c r="M126" s="72"/>
      <c r="N126" s="72"/>
      <c r="O126" s="71">
        <v>7812.45</v>
      </c>
      <c r="P126" s="71">
        <v>6038.4</v>
      </c>
      <c r="Q126" s="69">
        <f t="shared" si="1"/>
        <v>13850.849999999999</v>
      </c>
    </row>
    <row r="127" spans="1:17" x14ac:dyDescent="0.25">
      <c r="A127" s="35">
        <v>126</v>
      </c>
      <c r="B127" s="39" t="s">
        <v>92</v>
      </c>
      <c r="C127" s="39" t="s">
        <v>105</v>
      </c>
      <c r="D127" s="40" t="s">
        <v>182</v>
      </c>
      <c r="E127" s="156" t="s">
        <v>366</v>
      </c>
      <c r="F127" s="145" t="s">
        <v>121</v>
      </c>
      <c r="G127" s="69">
        <v>9100</v>
      </c>
      <c r="H127" s="70"/>
      <c r="I127" s="70"/>
      <c r="J127" s="70"/>
      <c r="K127" s="70"/>
      <c r="L127" s="70"/>
      <c r="M127" s="70"/>
      <c r="N127" s="70"/>
      <c r="O127" s="69">
        <v>9100</v>
      </c>
      <c r="P127" s="69">
        <v>15096</v>
      </c>
      <c r="Q127" s="69">
        <f t="shared" si="1"/>
        <v>24196</v>
      </c>
    </row>
    <row r="128" spans="1:17" x14ac:dyDescent="0.25">
      <c r="A128" s="35">
        <v>127</v>
      </c>
      <c r="B128" s="41" t="s">
        <v>220</v>
      </c>
      <c r="C128" s="41" t="s">
        <v>105</v>
      </c>
      <c r="D128" s="42" t="s">
        <v>182</v>
      </c>
      <c r="E128" s="157" t="s">
        <v>367</v>
      </c>
      <c r="F128" s="146" t="s">
        <v>121</v>
      </c>
      <c r="G128" s="69">
        <v>2600</v>
      </c>
      <c r="H128" s="70"/>
      <c r="I128" s="70">
        <v>1500</v>
      </c>
      <c r="J128" s="70"/>
      <c r="K128" s="70"/>
      <c r="L128" s="70"/>
      <c r="M128" s="70"/>
      <c r="N128" s="70"/>
      <c r="O128" s="69">
        <v>4100</v>
      </c>
      <c r="P128" s="69">
        <v>13872</v>
      </c>
      <c r="Q128" s="69">
        <f t="shared" si="1"/>
        <v>17972</v>
      </c>
    </row>
    <row r="129" spans="1:17" x14ac:dyDescent="0.25">
      <c r="A129" s="35">
        <v>128</v>
      </c>
      <c r="B129" s="48" t="s">
        <v>221</v>
      </c>
      <c r="C129" s="41" t="s">
        <v>105</v>
      </c>
      <c r="D129" s="42" t="s">
        <v>182</v>
      </c>
      <c r="E129" s="157" t="s">
        <v>368</v>
      </c>
      <c r="F129" s="146" t="s">
        <v>121</v>
      </c>
      <c r="G129" s="71">
        <v>9100</v>
      </c>
      <c r="H129" s="72">
        <v>2800</v>
      </c>
      <c r="I129" s="72">
        <v>3000</v>
      </c>
      <c r="J129" s="72"/>
      <c r="K129" s="72"/>
      <c r="L129" s="72"/>
      <c r="M129" s="72"/>
      <c r="N129" s="72"/>
      <c r="O129" s="71">
        <v>14900</v>
      </c>
      <c r="P129" s="71">
        <v>0</v>
      </c>
      <c r="Q129" s="69">
        <f t="shared" si="1"/>
        <v>14900</v>
      </c>
    </row>
    <row r="130" spans="1:17" x14ac:dyDescent="0.25">
      <c r="A130" s="35">
        <v>129</v>
      </c>
      <c r="B130" s="39" t="s">
        <v>93</v>
      </c>
      <c r="C130" s="39" t="s">
        <v>105</v>
      </c>
      <c r="D130" s="40" t="s">
        <v>182</v>
      </c>
      <c r="E130" s="156" t="s">
        <v>369</v>
      </c>
      <c r="F130" s="145" t="s">
        <v>213</v>
      </c>
      <c r="G130" s="75">
        <v>23422.159999999996</v>
      </c>
      <c r="H130" s="76">
        <v>2240</v>
      </c>
      <c r="I130" s="76">
        <v>1000</v>
      </c>
      <c r="J130" s="76"/>
      <c r="K130" s="76"/>
      <c r="L130" s="76"/>
      <c r="M130" s="76"/>
      <c r="N130" s="76"/>
      <c r="O130" s="75">
        <v>26662.159999999996</v>
      </c>
      <c r="P130" s="75">
        <v>0</v>
      </c>
      <c r="Q130" s="69">
        <f t="shared" si="1"/>
        <v>26662.159999999996</v>
      </c>
    </row>
    <row r="131" spans="1:17" x14ac:dyDescent="0.25">
      <c r="A131" s="35">
        <v>130</v>
      </c>
      <c r="B131" s="41" t="s">
        <v>94</v>
      </c>
      <c r="C131" s="41" t="s">
        <v>105</v>
      </c>
      <c r="D131" s="42" t="s">
        <v>183</v>
      </c>
      <c r="E131" s="157" t="s">
        <v>370</v>
      </c>
      <c r="F131" s="146" t="s">
        <v>121</v>
      </c>
      <c r="G131" s="71">
        <v>0</v>
      </c>
      <c r="H131" s="72"/>
      <c r="I131" s="72"/>
      <c r="J131" s="72"/>
      <c r="K131" s="72"/>
      <c r="L131" s="72"/>
      <c r="M131" s="72"/>
      <c r="N131" s="72"/>
      <c r="O131" s="71">
        <v>0</v>
      </c>
      <c r="P131" s="71">
        <v>0</v>
      </c>
      <c r="Q131" s="69">
        <f t="shared" ref="Q131:Q148" si="2">SUM(O131:P131)</f>
        <v>0</v>
      </c>
    </row>
    <row r="132" spans="1:17" x14ac:dyDescent="0.25">
      <c r="A132" s="35">
        <v>131</v>
      </c>
      <c r="B132" s="41" t="s">
        <v>95</v>
      </c>
      <c r="C132" s="41" t="s">
        <v>105</v>
      </c>
      <c r="D132" s="42" t="s">
        <v>183</v>
      </c>
      <c r="E132" s="157" t="s">
        <v>371</v>
      </c>
      <c r="F132" s="146" t="s">
        <v>214</v>
      </c>
      <c r="G132" s="71">
        <v>26249.67</v>
      </c>
      <c r="H132" s="72"/>
      <c r="I132" s="72"/>
      <c r="J132" s="72"/>
      <c r="K132" s="72">
        <v>716</v>
      </c>
      <c r="L132" s="72"/>
      <c r="M132" s="72"/>
      <c r="N132" s="72"/>
      <c r="O132" s="71">
        <v>26965.67</v>
      </c>
      <c r="P132" s="71">
        <v>0</v>
      </c>
      <c r="Q132" s="69">
        <f t="shared" si="2"/>
        <v>26965.67</v>
      </c>
    </row>
    <row r="133" spans="1:17" x14ac:dyDescent="0.25">
      <c r="A133" s="35">
        <v>132</v>
      </c>
      <c r="B133" s="39" t="s">
        <v>96</v>
      </c>
      <c r="C133" s="39" t="s">
        <v>105</v>
      </c>
      <c r="D133" s="40" t="s">
        <v>183</v>
      </c>
      <c r="E133" s="156" t="s">
        <v>372</v>
      </c>
      <c r="F133" s="145" t="s">
        <v>212</v>
      </c>
      <c r="G133" s="69">
        <v>55234.34</v>
      </c>
      <c r="H133" s="70"/>
      <c r="I133" s="70">
        <v>1500</v>
      </c>
      <c r="J133" s="70"/>
      <c r="K133" s="70">
        <v>1800</v>
      </c>
      <c r="L133" s="70"/>
      <c r="M133" s="70"/>
      <c r="N133" s="70"/>
      <c r="O133" s="69">
        <v>58534.34</v>
      </c>
      <c r="P133" s="69">
        <v>0</v>
      </c>
      <c r="Q133" s="69">
        <f t="shared" si="2"/>
        <v>58534.34</v>
      </c>
    </row>
    <row r="134" spans="1:17" x14ac:dyDescent="0.25">
      <c r="A134" s="35">
        <v>133</v>
      </c>
      <c r="B134" s="41" t="s">
        <v>97</v>
      </c>
      <c r="C134" s="41" t="s">
        <v>105</v>
      </c>
      <c r="D134" s="42" t="s">
        <v>184</v>
      </c>
      <c r="E134" s="157" t="s">
        <v>373</v>
      </c>
      <c r="F134" s="146" t="s">
        <v>213</v>
      </c>
      <c r="G134" s="69">
        <v>19566.72</v>
      </c>
      <c r="H134" s="70"/>
      <c r="I134" s="70"/>
      <c r="J134" s="70"/>
      <c r="K134" s="70"/>
      <c r="L134" s="70"/>
      <c r="M134" s="70"/>
      <c r="N134" s="70"/>
      <c r="O134" s="69">
        <v>19566.72</v>
      </c>
      <c r="P134" s="69">
        <v>19584</v>
      </c>
      <c r="Q134" s="69">
        <f t="shared" si="2"/>
        <v>39150.720000000001</v>
      </c>
    </row>
    <row r="135" spans="1:17" x14ac:dyDescent="0.25">
      <c r="A135" s="35">
        <v>134</v>
      </c>
      <c r="B135" s="41" t="s">
        <v>226</v>
      </c>
      <c r="C135" s="41" t="s">
        <v>105</v>
      </c>
      <c r="D135" s="42" t="s">
        <v>222</v>
      </c>
      <c r="E135" s="157" t="s">
        <v>374</v>
      </c>
      <c r="F135" s="146" t="s">
        <v>213</v>
      </c>
      <c r="G135" s="71">
        <v>20917.55</v>
      </c>
      <c r="H135" s="72"/>
      <c r="I135" s="72"/>
      <c r="J135" s="72"/>
      <c r="K135" s="72"/>
      <c r="L135" s="72"/>
      <c r="M135" s="72"/>
      <c r="N135" s="72"/>
      <c r="O135" s="71">
        <v>20917.55</v>
      </c>
      <c r="P135" s="71">
        <v>87904.8</v>
      </c>
      <c r="Q135" s="69">
        <f t="shared" si="2"/>
        <v>108822.35</v>
      </c>
    </row>
    <row r="136" spans="1:17" x14ac:dyDescent="0.25">
      <c r="A136" s="35">
        <v>135</v>
      </c>
      <c r="B136" s="41" t="s">
        <v>223</v>
      </c>
      <c r="C136" s="41" t="s">
        <v>106</v>
      </c>
      <c r="D136" s="42" t="s">
        <v>185</v>
      </c>
      <c r="E136" s="157" t="s">
        <v>375</v>
      </c>
      <c r="F136" s="147" t="s">
        <v>214</v>
      </c>
      <c r="G136" s="73">
        <v>37602.199999999997</v>
      </c>
      <c r="H136" s="74"/>
      <c r="I136" s="74">
        <v>1000</v>
      </c>
      <c r="J136" s="74"/>
      <c r="K136" s="74"/>
      <c r="L136" s="74"/>
      <c r="M136" s="74"/>
      <c r="N136" s="74"/>
      <c r="O136" s="73">
        <v>38602.199999999997</v>
      </c>
      <c r="P136" s="73">
        <v>315171.20000000001</v>
      </c>
      <c r="Q136" s="69">
        <f t="shared" si="2"/>
        <v>353773.4</v>
      </c>
    </row>
    <row r="137" spans="1:17" x14ac:dyDescent="0.25">
      <c r="A137" s="35">
        <v>136</v>
      </c>
      <c r="B137" s="41" t="s">
        <v>98</v>
      </c>
      <c r="C137" s="41" t="s">
        <v>106</v>
      </c>
      <c r="D137" s="42" t="s">
        <v>185</v>
      </c>
      <c r="E137" s="157" t="s">
        <v>376</v>
      </c>
      <c r="F137" s="146" t="s">
        <v>214</v>
      </c>
      <c r="G137" s="73">
        <v>51586.7</v>
      </c>
      <c r="H137" s="74"/>
      <c r="I137" s="74"/>
      <c r="J137" s="74"/>
      <c r="K137" s="74"/>
      <c r="L137" s="74"/>
      <c r="M137" s="74"/>
      <c r="N137" s="74"/>
      <c r="O137" s="73">
        <v>51586.7</v>
      </c>
      <c r="P137" s="73">
        <v>320958.7</v>
      </c>
      <c r="Q137" s="69">
        <f t="shared" si="2"/>
        <v>372545.4</v>
      </c>
    </row>
    <row r="138" spans="1:17" x14ac:dyDescent="0.25">
      <c r="A138" s="35">
        <v>137</v>
      </c>
      <c r="B138" s="41" t="s">
        <v>99</v>
      </c>
      <c r="C138" s="41" t="s">
        <v>106</v>
      </c>
      <c r="D138" s="42" t="s">
        <v>185</v>
      </c>
      <c r="E138" s="157" t="s">
        <v>377</v>
      </c>
      <c r="F138" s="146" t="s">
        <v>212</v>
      </c>
      <c r="G138" s="73">
        <v>430909.12</v>
      </c>
      <c r="H138" s="74">
        <v>143930</v>
      </c>
      <c r="I138" s="74"/>
      <c r="J138" s="74"/>
      <c r="K138" s="74"/>
      <c r="L138" s="74"/>
      <c r="M138" s="74"/>
      <c r="N138" s="74"/>
      <c r="O138" s="73">
        <v>577493.12</v>
      </c>
      <c r="P138" s="73">
        <v>554699.5</v>
      </c>
      <c r="Q138" s="69">
        <f t="shared" si="2"/>
        <v>1132192.6200000001</v>
      </c>
    </row>
    <row r="139" spans="1:17" x14ac:dyDescent="0.25">
      <c r="A139" s="35">
        <v>138</v>
      </c>
      <c r="B139" s="39" t="s">
        <v>224</v>
      </c>
      <c r="C139" s="39" t="s">
        <v>106</v>
      </c>
      <c r="D139" s="40" t="s">
        <v>185</v>
      </c>
      <c r="E139" s="156" t="s">
        <v>378</v>
      </c>
      <c r="F139" s="145" t="s">
        <v>212</v>
      </c>
      <c r="G139" s="75">
        <v>91224.69</v>
      </c>
      <c r="H139" s="76">
        <v>10000</v>
      </c>
      <c r="I139" s="76">
        <v>4000</v>
      </c>
      <c r="J139" s="76"/>
      <c r="K139" s="76"/>
      <c r="L139" s="76"/>
      <c r="M139" s="76"/>
      <c r="N139" s="76"/>
      <c r="O139" s="75">
        <v>105224.69</v>
      </c>
      <c r="P139" s="75">
        <v>479455.7</v>
      </c>
      <c r="Q139" s="69">
        <f t="shared" si="2"/>
        <v>584680.39</v>
      </c>
    </row>
    <row r="140" spans="1:17" x14ac:dyDescent="0.25">
      <c r="A140" s="35">
        <v>139</v>
      </c>
      <c r="B140" s="41" t="s">
        <v>100</v>
      </c>
      <c r="C140" s="41" t="s">
        <v>105</v>
      </c>
      <c r="D140" s="42" t="s">
        <v>186</v>
      </c>
      <c r="E140" s="157" t="s">
        <v>379</v>
      </c>
      <c r="F140" s="146" t="s">
        <v>214</v>
      </c>
      <c r="G140" s="73">
        <v>32278.649999999998</v>
      </c>
      <c r="H140" s="74">
        <v>5000</v>
      </c>
      <c r="I140" s="74"/>
      <c r="J140" s="74"/>
      <c r="K140" s="74"/>
      <c r="L140" s="74"/>
      <c r="M140" s="74"/>
      <c r="N140" s="74"/>
      <c r="O140" s="73">
        <v>37278.649999999994</v>
      </c>
      <c r="P140" s="73">
        <v>0</v>
      </c>
      <c r="Q140" s="69">
        <f t="shared" si="2"/>
        <v>37278.649999999994</v>
      </c>
    </row>
    <row r="141" spans="1:17" x14ac:dyDescent="0.25">
      <c r="A141" s="35">
        <v>140</v>
      </c>
      <c r="B141" s="41" t="s">
        <v>101</v>
      </c>
      <c r="C141" s="41" t="s">
        <v>105</v>
      </c>
      <c r="D141" s="42" t="s">
        <v>186</v>
      </c>
      <c r="E141" s="157" t="s">
        <v>380</v>
      </c>
      <c r="F141" s="146" t="s">
        <v>214</v>
      </c>
      <c r="G141" s="71">
        <v>33591.440000000002</v>
      </c>
      <c r="H141" s="72">
        <v>2000</v>
      </c>
      <c r="I141" s="72"/>
      <c r="J141" s="72"/>
      <c r="K141" s="72"/>
      <c r="L141" s="72"/>
      <c r="M141" s="72"/>
      <c r="N141" s="72"/>
      <c r="O141" s="71">
        <v>35591.440000000002</v>
      </c>
      <c r="P141" s="71">
        <v>0</v>
      </c>
      <c r="Q141" s="69">
        <f t="shared" si="2"/>
        <v>35591.440000000002</v>
      </c>
    </row>
    <row r="142" spans="1:17" x14ac:dyDescent="0.25">
      <c r="A142" s="35">
        <v>141</v>
      </c>
      <c r="B142" s="41" t="s">
        <v>102</v>
      </c>
      <c r="C142" s="41" t="s">
        <v>105</v>
      </c>
      <c r="D142" s="42" t="s">
        <v>186</v>
      </c>
      <c r="E142" s="157" t="s">
        <v>381</v>
      </c>
      <c r="F142" s="146" t="s">
        <v>121</v>
      </c>
      <c r="G142" s="73">
        <v>2600</v>
      </c>
      <c r="H142" s="74">
        <v>2000</v>
      </c>
      <c r="I142" s="74"/>
      <c r="J142" s="74"/>
      <c r="K142" s="74"/>
      <c r="L142" s="74"/>
      <c r="M142" s="74">
        <v>1200</v>
      </c>
      <c r="N142" s="74"/>
      <c r="O142" s="73">
        <v>5800</v>
      </c>
      <c r="P142" s="73">
        <v>0</v>
      </c>
      <c r="Q142" s="69">
        <f t="shared" si="2"/>
        <v>5800</v>
      </c>
    </row>
    <row r="143" spans="1:17" x14ac:dyDescent="0.25">
      <c r="A143" s="35">
        <v>142</v>
      </c>
      <c r="B143" s="41" t="s">
        <v>207</v>
      </c>
      <c r="C143" s="41" t="s">
        <v>105</v>
      </c>
      <c r="D143" s="42" t="s">
        <v>187</v>
      </c>
      <c r="E143" s="157" t="s">
        <v>382</v>
      </c>
      <c r="F143" s="146" t="s">
        <v>121</v>
      </c>
      <c r="G143" s="71">
        <v>3025.7</v>
      </c>
      <c r="H143" s="72"/>
      <c r="I143" s="72"/>
      <c r="J143" s="72"/>
      <c r="K143" s="72"/>
      <c r="L143" s="72"/>
      <c r="M143" s="72">
        <v>2800</v>
      </c>
      <c r="N143" s="72"/>
      <c r="O143" s="71">
        <v>5825.7</v>
      </c>
      <c r="P143" s="71">
        <v>0</v>
      </c>
      <c r="Q143" s="69">
        <f t="shared" si="2"/>
        <v>5825.7</v>
      </c>
    </row>
    <row r="144" spans="1:17" x14ac:dyDescent="0.25">
      <c r="A144" s="35">
        <v>143</v>
      </c>
      <c r="B144" s="39" t="s">
        <v>208</v>
      </c>
      <c r="C144" s="39" t="s">
        <v>105</v>
      </c>
      <c r="D144" s="40" t="s">
        <v>187</v>
      </c>
      <c r="E144" s="156" t="s">
        <v>383</v>
      </c>
      <c r="F144" s="145" t="s">
        <v>121</v>
      </c>
      <c r="G144" s="69">
        <v>0</v>
      </c>
      <c r="H144" s="70"/>
      <c r="I144" s="70">
        <v>500</v>
      </c>
      <c r="J144" s="70"/>
      <c r="K144" s="70"/>
      <c r="L144" s="70"/>
      <c r="M144" s="70"/>
      <c r="N144" s="70"/>
      <c r="O144" s="69">
        <v>0</v>
      </c>
      <c r="P144" s="69">
        <v>0</v>
      </c>
      <c r="Q144" s="69">
        <f t="shared" si="2"/>
        <v>0</v>
      </c>
    </row>
    <row r="145" spans="1:17" x14ac:dyDescent="0.25">
      <c r="A145" s="35">
        <v>144</v>
      </c>
      <c r="B145" s="39" t="s">
        <v>147</v>
      </c>
      <c r="C145" s="39" t="s">
        <v>105</v>
      </c>
      <c r="D145" s="40" t="s">
        <v>187</v>
      </c>
      <c r="E145" s="156" t="s">
        <v>384</v>
      </c>
      <c r="F145" s="145" t="s">
        <v>121</v>
      </c>
      <c r="G145" s="69">
        <v>2600</v>
      </c>
      <c r="H145" s="70"/>
      <c r="I145" s="70"/>
      <c r="J145" s="70"/>
      <c r="K145" s="70"/>
      <c r="L145" s="70"/>
      <c r="M145" s="70">
        <v>616</v>
      </c>
      <c r="N145" s="70"/>
      <c r="O145" s="69">
        <v>0</v>
      </c>
      <c r="P145" s="69">
        <v>0</v>
      </c>
      <c r="Q145" s="69">
        <f t="shared" si="2"/>
        <v>0</v>
      </c>
    </row>
    <row r="146" spans="1:17" s="90" customFormat="1" x14ac:dyDescent="0.25">
      <c r="A146" s="85"/>
      <c r="B146" s="86" t="s">
        <v>107</v>
      </c>
      <c r="C146" s="86"/>
      <c r="D146" s="87"/>
      <c r="E146" s="161"/>
      <c r="F146" s="152"/>
      <c r="G146" s="88">
        <v>2063198.07</v>
      </c>
      <c r="H146" s="89">
        <v>92137</v>
      </c>
      <c r="I146" s="89">
        <v>32500</v>
      </c>
      <c r="J146" s="89">
        <v>1630</v>
      </c>
      <c r="K146" s="89">
        <v>10460</v>
      </c>
      <c r="L146" s="89">
        <v>3000</v>
      </c>
      <c r="M146" s="89">
        <v>39440</v>
      </c>
      <c r="N146" s="89">
        <v>8000</v>
      </c>
      <c r="O146" s="88">
        <v>2246649.0700000003</v>
      </c>
      <c r="P146" s="88">
        <v>2649845.6799999997</v>
      </c>
      <c r="Q146" s="88">
        <f t="shared" si="2"/>
        <v>4896494.75</v>
      </c>
    </row>
    <row r="147" spans="1:17" s="90" customFormat="1" x14ac:dyDescent="0.25">
      <c r="A147" s="85"/>
      <c r="B147" s="86" t="s">
        <v>108</v>
      </c>
      <c r="C147" s="86"/>
      <c r="D147" s="87"/>
      <c r="E147" s="161"/>
      <c r="F147" s="152"/>
      <c r="G147" s="88">
        <v>1757618.6</v>
      </c>
      <c r="H147" s="89">
        <v>169930</v>
      </c>
      <c r="I147" s="89">
        <v>32500</v>
      </c>
      <c r="J147" s="89">
        <v>0</v>
      </c>
      <c r="K147" s="89">
        <v>4558</v>
      </c>
      <c r="L147" s="89">
        <v>0</v>
      </c>
      <c r="M147" s="89">
        <v>4760</v>
      </c>
      <c r="N147" s="89">
        <v>0</v>
      </c>
      <c r="O147" s="88">
        <v>1972020.6</v>
      </c>
      <c r="P147" s="88">
        <v>2608894.85</v>
      </c>
      <c r="Q147" s="88">
        <f t="shared" si="2"/>
        <v>4580915.45</v>
      </c>
    </row>
    <row r="148" spans="1:17" s="90" customFormat="1" ht="15.75" thickBot="1" x14ac:dyDescent="0.3">
      <c r="A148" s="91"/>
      <c r="B148" s="92" t="s">
        <v>109</v>
      </c>
      <c r="C148" s="92"/>
      <c r="D148" s="93"/>
      <c r="E148" s="162"/>
      <c r="F148" s="153"/>
      <c r="G148" s="94">
        <v>3820816.67</v>
      </c>
      <c r="H148" s="95">
        <v>262067</v>
      </c>
      <c r="I148" s="95">
        <v>65000</v>
      </c>
      <c r="J148" s="95">
        <v>1630</v>
      </c>
      <c r="K148" s="95">
        <v>15018</v>
      </c>
      <c r="L148" s="95">
        <v>3000</v>
      </c>
      <c r="M148" s="95">
        <v>44200</v>
      </c>
      <c r="N148" s="95">
        <v>8000</v>
      </c>
      <c r="O148" s="94">
        <v>4218669.67</v>
      </c>
      <c r="P148" s="94">
        <v>5258740.5299999993</v>
      </c>
      <c r="Q148" s="94">
        <f t="shared" si="2"/>
        <v>9477410.1999999993</v>
      </c>
    </row>
    <row r="149" spans="1:1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163"/>
  <sheetViews>
    <sheetView zoomScaleNormal="100" workbookViewId="0">
      <pane ySplit="1" topLeftCell="A132" activePane="bottomLeft" state="frozen"/>
      <selection pane="bottomLeft" activeCell="G150" sqref="G150"/>
    </sheetView>
  </sheetViews>
  <sheetFormatPr defaultRowHeight="15" x14ac:dyDescent="0.25"/>
  <cols>
    <col min="1" max="1" width="5" style="2" bestFit="1" customWidth="1"/>
    <col min="2" max="2" width="61.85546875" bestFit="1" customWidth="1"/>
    <col min="3" max="4" width="15" customWidth="1"/>
    <col min="5" max="5" width="10" style="3" customWidth="1"/>
    <col min="6" max="10" width="16.28515625" style="84" bestFit="1" customWidth="1"/>
    <col min="11" max="13" width="15.7109375" style="84" customWidth="1"/>
    <col min="14" max="14" width="16.28515625" style="126" customWidth="1"/>
    <col min="15" max="15" width="17" style="84" customWidth="1"/>
    <col min="16" max="16" width="15.7109375" style="25" customWidth="1"/>
    <col min="17" max="17" width="16.7109375" style="5" bestFit="1" customWidth="1"/>
    <col min="18" max="18" width="16.7109375" style="4" bestFit="1" customWidth="1"/>
  </cols>
  <sheetData>
    <row r="1" spans="1:18" s="3" customFormat="1" ht="33" customHeight="1" thickBot="1" x14ac:dyDescent="0.3">
      <c r="A1" s="6"/>
      <c r="B1" s="1" t="s">
        <v>0</v>
      </c>
      <c r="C1" s="13" t="s">
        <v>104</v>
      </c>
      <c r="D1" s="13" t="s">
        <v>188</v>
      </c>
      <c r="E1" s="13" t="s">
        <v>103</v>
      </c>
      <c r="F1" s="96" t="s">
        <v>227</v>
      </c>
      <c r="G1" s="107" t="s">
        <v>127</v>
      </c>
      <c r="H1" s="108" t="s">
        <v>126</v>
      </c>
      <c r="I1" s="109" t="s">
        <v>125</v>
      </c>
      <c r="J1" s="107" t="s">
        <v>110</v>
      </c>
      <c r="K1" s="108" t="s">
        <v>111</v>
      </c>
      <c r="L1" s="108" t="s">
        <v>112</v>
      </c>
      <c r="M1" s="108" t="s">
        <v>113</v>
      </c>
      <c r="N1" s="109" t="s">
        <v>114</v>
      </c>
      <c r="O1" s="96" t="s">
        <v>115</v>
      </c>
      <c r="P1" s="20" t="s">
        <v>116</v>
      </c>
    </row>
    <row r="2" spans="1:18" s="8" customFormat="1" x14ac:dyDescent="0.25">
      <c r="A2" s="35">
        <f>IF(ISBLANK(B2),"",COUNTA(B2:$B$2))</f>
        <v>1</v>
      </c>
      <c r="B2" s="54" t="str">
        <f>ISPLATNE_LISTE!B2</f>
        <v>Atletski klub Hajduk</v>
      </c>
      <c r="C2" s="55" t="str">
        <f>ISPLATNE_LISTE!C2</f>
        <v>Pojedinacni</v>
      </c>
      <c r="D2" s="55" t="str">
        <f>ISPLATNE_LISTE!D2</f>
        <v>Atletika</v>
      </c>
      <c r="E2" s="56" t="str">
        <f>ISPLATNE_LISTE!F2</f>
        <v>IV</v>
      </c>
      <c r="F2" s="98" t="e">
        <f>ISPLATNE_LISTE!#REF!</f>
        <v>#REF!</v>
      </c>
      <c r="G2" s="110">
        <f>ISPLATNE_LISTE!G2</f>
        <v>9785.2300000000014</v>
      </c>
      <c r="H2" s="111" t="e">
        <f>ISPLATNE_LISTE!#REF!</f>
        <v>#REF!</v>
      </c>
      <c r="I2" s="112" t="e">
        <f>SUM(G2:H2)</f>
        <v>#REF!</v>
      </c>
      <c r="J2" s="113">
        <f>I.Kvartal!H2</f>
        <v>0</v>
      </c>
      <c r="K2" s="113">
        <f>II.Kvartal!H2</f>
        <v>0</v>
      </c>
      <c r="L2" s="113">
        <f>III.Kvartal!H2</f>
        <v>0</v>
      </c>
      <c r="M2" s="113">
        <f>IV.Kvartal!H2</f>
        <v>0</v>
      </c>
      <c r="N2" s="114">
        <f>SUM(J2:M2)</f>
        <v>0</v>
      </c>
      <c r="O2" s="98" t="e">
        <f>N2-I2</f>
        <v>#REF!</v>
      </c>
      <c r="P2" s="22" t="e">
        <f t="shared" ref="P2:P64" si="0">IF(I2=0,0,N2/I2)</f>
        <v>#REF!</v>
      </c>
    </row>
    <row r="3" spans="1:18" s="8" customFormat="1" x14ac:dyDescent="0.25">
      <c r="A3" s="64">
        <f>IF(ISBLANK(B3),"",COUNTA(B$2:$B3))</f>
        <v>2</v>
      </c>
      <c r="B3" s="54" t="str">
        <f>ISPLATNE_LISTE!B3</f>
        <v>Atletski sportski klub ASK</v>
      </c>
      <c r="C3" s="14" t="str">
        <f>ISPLATNE_LISTE!C3</f>
        <v>Pojedinacni</v>
      </c>
      <c r="D3" s="14" t="str">
        <f>ISPLATNE_LISTE!D3</f>
        <v>Atletika</v>
      </c>
      <c r="E3" s="15" t="str">
        <f>ISPLATNE_LISTE!F3</f>
        <v>I</v>
      </c>
      <c r="F3" s="98" t="e">
        <f>ISPLATNE_LISTE!#REF!</f>
        <v>#REF!</v>
      </c>
      <c r="G3" s="110">
        <f>ISPLATNE_LISTE!G3</f>
        <v>87722.13</v>
      </c>
      <c r="H3" s="111" t="e">
        <f>ISPLATNE_LISTE!#REF!</f>
        <v>#REF!</v>
      </c>
      <c r="I3" s="112" t="e">
        <f t="shared" ref="I3:I65" si="1">SUM(G3:H3)</f>
        <v>#REF!</v>
      </c>
      <c r="J3" s="113">
        <f>I.Kvartal!H3</f>
        <v>0</v>
      </c>
      <c r="K3" s="113">
        <f>II.Kvartal!H3</f>
        <v>0</v>
      </c>
      <c r="L3" s="113">
        <f>III.Kvartal!H3</f>
        <v>0</v>
      </c>
      <c r="M3" s="113">
        <f>IV.Kvartal!H3</f>
        <v>0</v>
      </c>
      <c r="N3" s="114">
        <f t="shared" ref="N3:N65" si="2">SUM(J3:M3)</f>
        <v>0</v>
      </c>
      <c r="O3" s="77" t="e">
        <f t="shared" ref="O3:O65" si="3">N3-I3</f>
        <v>#REF!</v>
      </c>
      <c r="P3" s="22" t="e">
        <f t="shared" si="0"/>
        <v>#REF!</v>
      </c>
    </row>
    <row r="4" spans="1:18" s="8" customFormat="1" x14ac:dyDescent="0.25">
      <c r="A4" s="64">
        <f>IF(ISBLANK(B4),"",COUNTA(B$2:$B4))</f>
        <v>3</v>
      </c>
      <c r="B4" s="54" t="str">
        <f>ISPLATNE_LISTE!B4</f>
        <v>Maraton klub Marjan</v>
      </c>
      <c r="C4" s="14" t="str">
        <f>ISPLATNE_LISTE!C4</f>
        <v>Pojedinacni</v>
      </c>
      <c r="D4" s="14" t="str">
        <f>ISPLATNE_LISTE!D4</f>
        <v>Atletika</v>
      </c>
      <c r="E4" s="15" t="str">
        <f>ISPLATNE_LISTE!F4</f>
        <v>-</v>
      </c>
      <c r="F4" s="98" t="e">
        <f>ISPLATNE_LISTE!#REF!</f>
        <v>#REF!</v>
      </c>
      <c r="G4" s="110">
        <f>ISPLATNE_LISTE!G4</f>
        <v>3903.5200000000004</v>
      </c>
      <c r="H4" s="111" t="e">
        <f>ISPLATNE_LISTE!#REF!</f>
        <v>#REF!</v>
      </c>
      <c r="I4" s="112" t="e">
        <f t="shared" si="1"/>
        <v>#REF!</v>
      </c>
      <c r="J4" s="113">
        <f>I.Kvartal!H4</f>
        <v>0</v>
      </c>
      <c r="K4" s="113">
        <f>II.Kvartal!H4</f>
        <v>0</v>
      </c>
      <c r="L4" s="113">
        <f>III.Kvartal!H4</f>
        <v>0</v>
      </c>
      <c r="M4" s="113">
        <f>IV.Kvartal!H4</f>
        <v>0</v>
      </c>
      <c r="N4" s="114">
        <f t="shared" si="2"/>
        <v>0</v>
      </c>
      <c r="O4" s="77" t="e">
        <f t="shared" si="3"/>
        <v>#REF!</v>
      </c>
      <c r="P4" s="22" t="e">
        <f t="shared" si="0"/>
        <v>#REF!</v>
      </c>
    </row>
    <row r="5" spans="1:18" s="8" customFormat="1" x14ac:dyDescent="0.25">
      <c r="A5" s="64">
        <f>IF(ISBLANK(B5),"",COUNTA(B$2:$B5))</f>
        <v>4</v>
      </c>
      <c r="B5" s="54" t="str">
        <f>ISPLATNE_LISTE!B5</f>
        <v>Auto klub Split Motorsport</v>
      </c>
      <c r="C5" s="55" t="str">
        <f>ISPLATNE_LISTE!C5</f>
        <v>Pojedinacni</v>
      </c>
      <c r="D5" s="55" t="str">
        <f>ISPLATNE_LISTE!D5</f>
        <v>Automotobilizam</v>
      </c>
      <c r="E5" s="56" t="str">
        <f>ISPLATNE_LISTE!F5</f>
        <v>-</v>
      </c>
      <c r="F5" s="98" t="e">
        <f>ISPLATNE_LISTE!#REF!</f>
        <v>#REF!</v>
      </c>
      <c r="G5" s="110">
        <f>ISPLATNE_LISTE!G5</f>
        <v>9872.74</v>
      </c>
      <c r="H5" s="111" t="e">
        <f>ISPLATNE_LISTE!#REF!</f>
        <v>#REF!</v>
      </c>
      <c r="I5" s="112" t="e">
        <f t="shared" si="1"/>
        <v>#REF!</v>
      </c>
      <c r="J5" s="113">
        <f>I.Kvartal!H5</f>
        <v>0</v>
      </c>
      <c r="K5" s="113">
        <f>II.Kvartal!H5</f>
        <v>0</v>
      </c>
      <c r="L5" s="113">
        <f>III.Kvartal!H5</f>
        <v>0</v>
      </c>
      <c r="M5" s="113">
        <f>IV.Kvartal!H5</f>
        <v>0</v>
      </c>
      <c r="N5" s="114">
        <f t="shared" si="2"/>
        <v>0</v>
      </c>
      <c r="O5" s="98" t="e">
        <f t="shared" si="3"/>
        <v>#REF!</v>
      </c>
      <c r="P5" s="22" t="e">
        <f t="shared" si="0"/>
        <v>#REF!</v>
      </c>
    </row>
    <row r="6" spans="1:18" s="8" customFormat="1" x14ac:dyDescent="0.25">
      <c r="A6" s="64">
        <f>IF(ISBLANK(B6),"",COUNTA(B$2:$B6))</f>
        <v>5</v>
      </c>
      <c r="B6" s="54" t="str">
        <f>ISPLATNE_LISTE!B6</f>
        <v>Splitski autoklub</v>
      </c>
      <c r="C6" s="14" t="str">
        <f>ISPLATNE_LISTE!C6</f>
        <v>Pojedinacni</v>
      </c>
      <c r="D6" s="14" t="str">
        <f>ISPLATNE_LISTE!D6</f>
        <v>Automotobilizam</v>
      </c>
      <c r="E6" s="15" t="str">
        <f>ISPLATNE_LISTE!F6</f>
        <v>-</v>
      </c>
      <c r="F6" s="98" t="e">
        <f>ISPLATNE_LISTE!#REF!</f>
        <v>#REF!</v>
      </c>
      <c r="G6" s="110">
        <f>ISPLATNE_LISTE!G6</f>
        <v>8311.33</v>
      </c>
      <c r="H6" s="111" t="e">
        <f>ISPLATNE_LISTE!#REF!</f>
        <v>#REF!</v>
      </c>
      <c r="I6" s="112" t="e">
        <f t="shared" si="1"/>
        <v>#REF!</v>
      </c>
      <c r="J6" s="113">
        <f>I.Kvartal!H6</f>
        <v>0</v>
      </c>
      <c r="K6" s="113">
        <f>II.Kvartal!H6</f>
        <v>0</v>
      </c>
      <c r="L6" s="113">
        <f>III.Kvartal!H6</f>
        <v>0</v>
      </c>
      <c r="M6" s="113">
        <f>IV.Kvartal!H6</f>
        <v>0</v>
      </c>
      <c r="N6" s="114">
        <f t="shared" si="2"/>
        <v>0</v>
      </c>
      <c r="O6" s="77" t="e">
        <f t="shared" si="3"/>
        <v>#REF!</v>
      </c>
      <c r="P6" s="22" t="e">
        <f t="shared" si="0"/>
        <v>#REF!</v>
      </c>
    </row>
    <row r="7" spans="1:18" s="8" customFormat="1" x14ac:dyDescent="0.25">
      <c r="A7" s="64">
        <f>IF(ISBLANK(B7),"",COUNTA(B$2:$B7))</f>
        <v>6</v>
      </c>
      <c r="B7" s="54" t="str">
        <f>ISPLATNE_LISTE!B7</f>
        <v>Badmintonski klub Split</v>
      </c>
      <c r="C7" s="55" t="str">
        <f>ISPLATNE_LISTE!C7</f>
        <v>Pojedinacni</v>
      </c>
      <c r="D7" s="55" t="str">
        <f>ISPLATNE_LISTE!D7</f>
        <v>Badminton</v>
      </c>
      <c r="E7" s="56" t="str">
        <f>ISPLATNE_LISTE!F7</f>
        <v>-</v>
      </c>
      <c r="F7" s="98" t="e">
        <f>ISPLATNE_LISTE!#REF!</f>
        <v>#REF!</v>
      </c>
      <c r="G7" s="110">
        <f>ISPLATNE_LISTE!G7</f>
        <v>2600</v>
      </c>
      <c r="H7" s="111" t="e">
        <f>ISPLATNE_LISTE!#REF!</f>
        <v>#REF!</v>
      </c>
      <c r="I7" s="112" t="e">
        <f t="shared" si="1"/>
        <v>#REF!</v>
      </c>
      <c r="J7" s="113">
        <f>I.Kvartal!H7</f>
        <v>0</v>
      </c>
      <c r="K7" s="113">
        <f>II.Kvartal!H7</f>
        <v>0</v>
      </c>
      <c r="L7" s="113">
        <f>III.Kvartal!H7</f>
        <v>0</v>
      </c>
      <c r="M7" s="113">
        <f>IV.Kvartal!H7</f>
        <v>0</v>
      </c>
      <c r="N7" s="114">
        <f t="shared" si="2"/>
        <v>0</v>
      </c>
      <c r="O7" s="98" t="e">
        <f t="shared" si="3"/>
        <v>#REF!</v>
      </c>
      <c r="P7" s="22" t="e">
        <f t="shared" si="0"/>
        <v>#REF!</v>
      </c>
    </row>
    <row r="8" spans="1:18" s="8" customFormat="1" x14ac:dyDescent="0.25">
      <c r="A8" s="64">
        <f>IF(ISBLANK(B8),"",COUNTA(B$2:$B8))</f>
        <v>7</v>
      </c>
      <c r="B8" s="54" t="str">
        <f>ISPLATNE_LISTE!B8</f>
        <v>Baseball klub Nada SSM</v>
      </c>
      <c r="C8" s="14" t="str">
        <f>ISPLATNE_LISTE!C8</f>
        <v>Ekipni</v>
      </c>
      <c r="D8" s="14" t="str">
        <f>ISPLATNE_LISTE!D8</f>
        <v>Baseball</v>
      </c>
      <c r="E8" s="15" t="str">
        <f>ISPLATNE_LISTE!F8</f>
        <v>IV</v>
      </c>
      <c r="F8" s="98" t="e">
        <f>ISPLATNE_LISTE!#REF!</f>
        <v>#REF!</v>
      </c>
      <c r="G8" s="110">
        <f>ISPLATNE_LISTE!G8</f>
        <v>24635.260000000002</v>
      </c>
      <c r="H8" s="111" t="e">
        <f>ISPLATNE_LISTE!#REF!</f>
        <v>#REF!</v>
      </c>
      <c r="I8" s="112" t="e">
        <f t="shared" si="1"/>
        <v>#REF!</v>
      </c>
      <c r="J8" s="113">
        <f>I.Kvartal!H8</f>
        <v>0</v>
      </c>
      <c r="K8" s="113">
        <f>II.Kvartal!H8</f>
        <v>0</v>
      </c>
      <c r="L8" s="113">
        <f>III.Kvartal!H8</f>
        <v>0</v>
      </c>
      <c r="M8" s="113">
        <f>IV.Kvartal!H8</f>
        <v>0</v>
      </c>
      <c r="N8" s="114">
        <f t="shared" si="2"/>
        <v>0</v>
      </c>
      <c r="O8" s="77" t="e">
        <f t="shared" si="3"/>
        <v>#REF!</v>
      </c>
      <c r="P8" s="22" t="e">
        <f t="shared" si="0"/>
        <v>#REF!</v>
      </c>
      <c r="R8" s="50"/>
    </row>
    <row r="9" spans="1:18" s="8" customFormat="1" x14ac:dyDescent="0.25">
      <c r="A9" s="64">
        <f>IF(ISBLANK(B9),"",COUNTA(B$2:$B9))</f>
        <v>8</v>
      </c>
      <c r="B9" s="54" t="str">
        <f>ISPLATNE_LISTE!B9</f>
        <v>Boćarski klub Nada</v>
      </c>
      <c r="C9" s="14" t="str">
        <f>ISPLATNE_LISTE!C9</f>
        <v>Pojedinacni</v>
      </c>
      <c r="D9" s="14" t="str">
        <f>ISPLATNE_LISTE!D9</f>
        <v>Boćanje volo</v>
      </c>
      <c r="E9" s="15" t="str">
        <f>ISPLATNE_LISTE!F9</f>
        <v>IV</v>
      </c>
      <c r="F9" s="98" t="e">
        <f>ISPLATNE_LISTE!#REF!</f>
        <v>#REF!</v>
      </c>
      <c r="G9" s="110">
        <f>ISPLATNE_LISTE!G9</f>
        <v>9004.52</v>
      </c>
      <c r="H9" s="111" t="e">
        <f>ISPLATNE_LISTE!#REF!</f>
        <v>#REF!</v>
      </c>
      <c r="I9" s="112" t="e">
        <f t="shared" si="1"/>
        <v>#REF!</v>
      </c>
      <c r="J9" s="113">
        <f>I.Kvartal!H9</f>
        <v>0</v>
      </c>
      <c r="K9" s="113">
        <f>II.Kvartal!H9</f>
        <v>0</v>
      </c>
      <c r="L9" s="113">
        <f>III.Kvartal!H9</f>
        <v>0</v>
      </c>
      <c r="M9" s="113">
        <f>IV.Kvartal!H9</f>
        <v>0</v>
      </c>
      <c r="N9" s="114">
        <f t="shared" si="2"/>
        <v>0</v>
      </c>
      <c r="O9" s="77" t="e">
        <f t="shared" si="3"/>
        <v>#REF!</v>
      </c>
      <c r="P9" s="22" t="e">
        <f t="shared" si="0"/>
        <v>#REF!</v>
      </c>
    </row>
    <row r="10" spans="1:18" s="8" customFormat="1" x14ac:dyDescent="0.25">
      <c r="A10" s="64">
        <f>IF(ISBLANK(B10),"",COUNTA(B$2:$B10))</f>
        <v>9</v>
      </c>
      <c r="B10" s="54" t="str">
        <f>ISPLATNE_LISTE!B10</f>
        <v>Boćarski klub Veli Varoš</v>
      </c>
      <c r="C10" s="14" t="str">
        <f>ISPLATNE_LISTE!C10</f>
        <v>Pojedinacni</v>
      </c>
      <c r="D10" s="14" t="str">
        <f>ISPLATNE_LISTE!D10</f>
        <v>Boćanje volo</v>
      </c>
      <c r="E10" s="15" t="str">
        <f>ISPLATNE_LISTE!F10</f>
        <v>-</v>
      </c>
      <c r="F10" s="98" t="e">
        <f>ISPLATNE_LISTE!#REF!</f>
        <v>#REF!</v>
      </c>
      <c r="G10" s="110">
        <f>ISPLATNE_LISTE!G10</f>
        <v>2600</v>
      </c>
      <c r="H10" s="111" t="e">
        <f>ISPLATNE_LISTE!#REF!</f>
        <v>#REF!</v>
      </c>
      <c r="I10" s="112" t="e">
        <f t="shared" si="1"/>
        <v>#REF!</v>
      </c>
      <c r="J10" s="113">
        <f>I.Kvartal!H10</f>
        <v>0</v>
      </c>
      <c r="K10" s="113">
        <f>II.Kvartal!H10</f>
        <v>0</v>
      </c>
      <c r="L10" s="113">
        <f>III.Kvartal!H10</f>
        <v>0</v>
      </c>
      <c r="M10" s="113">
        <f>IV.Kvartal!H10</f>
        <v>0</v>
      </c>
      <c r="N10" s="114">
        <f t="shared" si="2"/>
        <v>0</v>
      </c>
      <c r="O10" s="77" t="e">
        <f t="shared" si="3"/>
        <v>#REF!</v>
      </c>
      <c r="P10" s="22" t="e">
        <f t="shared" si="0"/>
        <v>#REF!</v>
      </c>
    </row>
    <row r="11" spans="1:18" s="8" customFormat="1" x14ac:dyDescent="0.25">
      <c r="A11" s="64">
        <f>IF(ISBLANK(B11),"",COUNTA(B$2:$B11))</f>
        <v>10</v>
      </c>
      <c r="B11" s="54" t="str">
        <f>ISPLATNE_LISTE!B11</f>
        <v>Boksački klub Grom</v>
      </c>
      <c r="C11" s="55" t="str">
        <f>ISPLATNE_LISTE!C11</f>
        <v>Pojedinacni</v>
      </c>
      <c r="D11" s="55" t="str">
        <f>ISPLATNE_LISTE!D11</f>
        <v>Boks</v>
      </c>
      <c r="E11" s="56" t="str">
        <f>ISPLATNE_LISTE!F11</f>
        <v>III</v>
      </c>
      <c r="F11" s="98" t="e">
        <f>ISPLATNE_LISTE!#REF!</f>
        <v>#REF!</v>
      </c>
      <c r="G11" s="110">
        <f>ISPLATNE_LISTE!G11</f>
        <v>18029.580000000005</v>
      </c>
      <c r="H11" s="111" t="e">
        <f>ISPLATNE_LISTE!#REF!</f>
        <v>#REF!</v>
      </c>
      <c r="I11" s="112" t="e">
        <f t="shared" si="1"/>
        <v>#REF!</v>
      </c>
      <c r="J11" s="113">
        <f>I.Kvartal!H11</f>
        <v>0</v>
      </c>
      <c r="K11" s="113">
        <f>II.Kvartal!H11</f>
        <v>0</v>
      </c>
      <c r="L11" s="113">
        <f>III.Kvartal!H11</f>
        <v>0</v>
      </c>
      <c r="M11" s="113">
        <f>IV.Kvartal!H11</f>
        <v>0</v>
      </c>
      <c r="N11" s="114">
        <f t="shared" si="2"/>
        <v>0</v>
      </c>
      <c r="O11" s="98" t="e">
        <f t="shared" si="3"/>
        <v>#REF!</v>
      </c>
      <c r="P11" s="22" t="e">
        <f t="shared" si="0"/>
        <v>#REF!</v>
      </c>
    </row>
    <row r="12" spans="1:18" s="8" customFormat="1" x14ac:dyDescent="0.25">
      <c r="A12" s="64">
        <f>IF(ISBLANK(B12),"",COUNTA(B$2:$B12))</f>
        <v>11</v>
      </c>
      <c r="B12" s="54" t="str">
        <f>ISPLATNE_LISTE!B12</f>
        <v>Boksački klub Joker</v>
      </c>
      <c r="C12" s="14" t="str">
        <f>ISPLATNE_LISTE!C12</f>
        <v>Pojedinacni</v>
      </c>
      <c r="D12" s="14" t="str">
        <f>ISPLATNE_LISTE!D12</f>
        <v>Boks</v>
      </c>
      <c r="E12" s="15" t="str">
        <f>ISPLATNE_LISTE!F12</f>
        <v>-</v>
      </c>
      <c r="F12" s="98" t="e">
        <f>ISPLATNE_LISTE!#REF!</f>
        <v>#REF!</v>
      </c>
      <c r="G12" s="110">
        <f>ISPLATNE_LISTE!G12</f>
        <v>0</v>
      </c>
      <c r="H12" s="111" t="e">
        <f>ISPLATNE_LISTE!#REF!</f>
        <v>#REF!</v>
      </c>
      <c r="I12" s="112" t="e">
        <f t="shared" si="1"/>
        <v>#REF!</v>
      </c>
      <c r="J12" s="113">
        <f>I.Kvartal!H12</f>
        <v>0</v>
      </c>
      <c r="K12" s="113">
        <f>II.Kvartal!H12</f>
        <v>0</v>
      </c>
      <c r="L12" s="113">
        <f>III.Kvartal!H12</f>
        <v>0</v>
      </c>
      <c r="M12" s="113">
        <f>IV.Kvartal!H12</f>
        <v>0</v>
      </c>
      <c r="N12" s="114">
        <f t="shared" si="2"/>
        <v>0</v>
      </c>
      <c r="O12" s="77" t="e">
        <f t="shared" si="3"/>
        <v>#REF!</v>
      </c>
      <c r="P12" s="22" t="e">
        <f t="shared" si="0"/>
        <v>#REF!</v>
      </c>
    </row>
    <row r="13" spans="1:18" s="8" customFormat="1" x14ac:dyDescent="0.25">
      <c r="A13" s="64">
        <f>IF(ISBLANK(B13),"",COUNTA(B$2:$B13))</f>
        <v>12</v>
      </c>
      <c r="B13" s="54" t="str">
        <f>ISPLATNE_LISTE!B13</f>
        <v>Boksački klub Marjan</v>
      </c>
      <c r="C13" s="14" t="str">
        <f>ISPLATNE_LISTE!C13</f>
        <v>Pojedinacni</v>
      </c>
      <c r="D13" s="14" t="str">
        <f>ISPLATNE_LISTE!D13</f>
        <v>Boks</v>
      </c>
      <c r="E13" s="15" t="str">
        <f>ISPLATNE_LISTE!F13</f>
        <v>IV</v>
      </c>
      <c r="F13" s="98" t="e">
        <f>ISPLATNE_LISTE!#REF!</f>
        <v>#REF!</v>
      </c>
      <c r="G13" s="110">
        <f>ISPLATNE_LISTE!G13</f>
        <v>14155.660000000003</v>
      </c>
      <c r="H13" s="111" t="e">
        <f>ISPLATNE_LISTE!#REF!</f>
        <v>#REF!</v>
      </c>
      <c r="I13" s="112" t="e">
        <f t="shared" si="1"/>
        <v>#REF!</v>
      </c>
      <c r="J13" s="113">
        <f>I.Kvartal!H13</f>
        <v>0</v>
      </c>
      <c r="K13" s="113">
        <f>II.Kvartal!H13</f>
        <v>0</v>
      </c>
      <c r="L13" s="113">
        <f>III.Kvartal!H13</f>
        <v>0</v>
      </c>
      <c r="M13" s="113">
        <f>IV.Kvartal!H13</f>
        <v>0</v>
      </c>
      <c r="N13" s="114">
        <f t="shared" si="2"/>
        <v>0</v>
      </c>
      <c r="O13" s="77" t="e">
        <f t="shared" si="3"/>
        <v>#REF!</v>
      </c>
      <c r="P13" s="22" t="e">
        <f t="shared" si="0"/>
        <v>#REF!</v>
      </c>
    </row>
    <row r="14" spans="1:18" s="8" customFormat="1" x14ac:dyDescent="0.25">
      <c r="A14" s="64">
        <f>IF(ISBLANK(B14),"",COUNTA(B$2:$B14))</f>
        <v>13</v>
      </c>
      <c r="B14" s="54" t="str">
        <f>ISPLATNE_LISTE!B14</f>
        <v>Boksački klub Pauk</v>
      </c>
      <c r="C14" s="55" t="str">
        <f>ISPLATNE_LISTE!C14</f>
        <v>Pojedinacni</v>
      </c>
      <c r="D14" s="55" t="str">
        <f>ISPLATNE_LISTE!D14</f>
        <v>Boks</v>
      </c>
      <c r="E14" s="56" t="str">
        <f>ISPLATNE_LISTE!F14</f>
        <v>-</v>
      </c>
      <c r="F14" s="98" t="e">
        <f>ISPLATNE_LISTE!#REF!</f>
        <v>#REF!</v>
      </c>
      <c r="G14" s="110">
        <f>ISPLATNE_LISTE!G14</f>
        <v>2816.67</v>
      </c>
      <c r="H14" s="111" t="e">
        <f>ISPLATNE_LISTE!#REF!</f>
        <v>#REF!</v>
      </c>
      <c r="I14" s="112" t="e">
        <f t="shared" si="1"/>
        <v>#REF!</v>
      </c>
      <c r="J14" s="113">
        <f>I.Kvartal!H14</f>
        <v>0</v>
      </c>
      <c r="K14" s="113">
        <f>II.Kvartal!H14</f>
        <v>0</v>
      </c>
      <c r="L14" s="113">
        <f>III.Kvartal!H14</f>
        <v>0</v>
      </c>
      <c r="M14" s="113">
        <f>IV.Kvartal!H14</f>
        <v>0</v>
      </c>
      <c r="N14" s="114">
        <f t="shared" si="2"/>
        <v>0</v>
      </c>
      <c r="O14" s="98" t="e">
        <f t="shared" si="3"/>
        <v>#REF!</v>
      </c>
      <c r="P14" s="22" t="e">
        <f t="shared" si="0"/>
        <v>#REF!</v>
      </c>
    </row>
    <row r="15" spans="1:18" s="8" customFormat="1" x14ac:dyDescent="0.25">
      <c r="A15" s="64">
        <f>IF(ISBLANK(B15),"",COUNTA(B$2:$B15))</f>
        <v>14</v>
      </c>
      <c r="B15" s="54" t="str">
        <f>ISPLATNE_LISTE!B15</f>
        <v>Boksački klub Pit Bull</v>
      </c>
      <c r="C15" s="14" t="str">
        <f>ISPLATNE_LISTE!C15</f>
        <v>Pojedinacni</v>
      </c>
      <c r="D15" s="14" t="str">
        <f>ISPLATNE_LISTE!D15</f>
        <v>Boks</v>
      </c>
      <c r="E15" s="15" t="str">
        <f>ISPLATNE_LISTE!F15</f>
        <v>IV</v>
      </c>
      <c r="F15" s="98" t="e">
        <f>ISPLATNE_LISTE!#REF!</f>
        <v>#REF!</v>
      </c>
      <c r="G15" s="110">
        <f>ISPLATNE_LISTE!G15</f>
        <v>16260.320000000002</v>
      </c>
      <c r="H15" s="111" t="e">
        <f>ISPLATNE_LISTE!#REF!</f>
        <v>#REF!</v>
      </c>
      <c r="I15" s="112" t="e">
        <f t="shared" si="1"/>
        <v>#REF!</v>
      </c>
      <c r="J15" s="113">
        <f>I.Kvartal!H15</f>
        <v>0</v>
      </c>
      <c r="K15" s="113">
        <f>II.Kvartal!H15</f>
        <v>0</v>
      </c>
      <c r="L15" s="113">
        <f>III.Kvartal!H15</f>
        <v>0</v>
      </c>
      <c r="M15" s="113">
        <f>IV.Kvartal!H15</f>
        <v>0</v>
      </c>
      <c r="N15" s="114">
        <f t="shared" si="2"/>
        <v>0</v>
      </c>
      <c r="O15" s="77" t="e">
        <f t="shared" si="3"/>
        <v>#REF!</v>
      </c>
      <c r="P15" s="22" t="e">
        <f t="shared" si="0"/>
        <v>#REF!</v>
      </c>
    </row>
    <row r="16" spans="1:18" s="8" customFormat="1" x14ac:dyDescent="0.25">
      <c r="A16" s="64">
        <f>IF(ISBLANK(B16),"",COUNTA(B$2:$B16))</f>
        <v>15</v>
      </c>
      <c r="B16" s="54" t="str">
        <f>ISPLATNE_LISTE!B16</f>
        <v>Boksački klub Split</v>
      </c>
      <c r="C16" s="55" t="str">
        <f>ISPLATNE_LISTE!C16</f>
        <v>Pojedinacni</v>
      </c>
      <c r="D16" s="55" t="str">
        <f>ISPLATNE_LISTE!D16</f>
        <v>Boks</v>
      </c>
      <c r="E16" s="56" t="str">
        <f>ISPLATNE_LISTE!F16</f>
        <v>IV</v>
      </c>
      <c r="F16" s="98" t="e">
        <f>ISPLATNE_LISTE!#REF!</f>
        <v>#REF!</v>
      </c>
      <c r="G16" s="110">
        <f>ISPLATNE_LISTE!G16</f>
        <v>10972</v>
      </c>
      <c r="H16" s="111" t="e">
        <f>ISPLATNE_LISTE!#REF!</f>
        <v>#REF!</v>
      </c>
      <c r="I16" s="112" t="e">
        <f t="shared" si="1"/>
        <v>#REF!</v>
      </c>
      <c r="J16" s="113">
        <f>I.Kvartal!H16</f>
        <v>0</v>
      </c>
      <c r="K16" s="113">
        <f>II.Kvartal!H16</f>
        <v>0</v>
      </c>
      <c r="L16" s="113">
        <f>III.Kvartal!H16</f>
        <v>0</v>
      </c>
      <c r="M16" s="113">
        <f>IV.Kvartal!H16</f>
        <v>0</v>
      </c>
      <c r="N16" s="114">
        <f t="shared" si="2"/>
        <v>0</v>
      </c>
      <c r="O16" s="98" t="e">
        <f t="shared" si="3"/>
        <v>#REF!</v>
      </c>
      <c r="P16" s="22" t="e">
        <f t="shared" si="0"/>
        <v>#REF!</v>
      </c>
    </row>
    <row r="17" spans="1:16" s="8" customFormat="1" x14ac:dyDescent="0.25">
      <c r="A17" s="64">
        <f>IF(ISBLANK(B17),"",COUNTA(B$2:$B17))</f>
        <v>16</v>
      </c>
      <c r="B17" s="54" t="str">
        <f>ISPLATNE_LISTE!B17</f>
        <v>Boksački klub Torcida</v>
      </c>
      <c r="C17" s="14" t="str">
        <f>ISPLATNE_LISTE!C17</f>
        <v>Pojedinacni</v>
      </c>
      <c r="D17" s="14" t="str">
        <f>ISPLATNE_LISTE!D17</f>
        <v>Boks</v>
      </c>
      <c r="E17" s="15" t="str">
        <f>ISPLATNE_LISTE!F17</f>
        <v>III</v>
      </c>
      <c r="F17" s="98" t="e">
        <f>ISPLATNE_LISTE!#REF!</f>
        <v>#REF!</v>
      </c>
      <c r="G17" s="110">
        <f>ISPLATNE_LISTE!G17</f>
        <v>25455.660000000003</v>
      </c>
      <c r="H17" s="111" t="e">
        <f>ISPLATNE_LISTE!#REF!</f>
        <v>#REF!</v>
      </c>
      <c r="I17" s="112" t="e">
        <f t="shared" si="1"/>
        <v>#REF!</v>
      </c>
      <c r="J17" s="113">
        <f>I.Kvartal!H17</f>
        <v>0</v>
      </c>
      <c r="K17" s="113">
        <f>II.Kvartal!H17</f>
        <v>0</v>
      </c>
      <c r="L17" s="113">
        <f>III.Kvartal!H17</f>
        <v>0</v>
      </c>
      <c r="M17" s="113">
        <f>IV.Kvartal!H17</f>
        <v>0</v>
      </c>
      <c r="N17" s="114">
        <f t="shared" si="2"/>
        <v>0</v>
      </c>
      <c r="O17" s="77" t="e">
        <f t="shared" si="3"/>
        <v>#REF!</v>
      </c>
      <c r="P17" s="22" t="e">
        <f t="shared" si="0"/>
        <v>#REF!</v>
      </c>
    </row>
    <row r="18" spans="1:16" s="8" customFormat="1" x14ac:dyDescent="0.25">
      <c r="A18" s="64">
        <f>IF(ISBLANK(B18),"",COUNTA(B$2:$B18))</f>
        <v>17</v>
      </c>
      <c r="B18" s="54" t="str">
        <f>ISPLATNE_LISTE!B18</f>
        <v>Cheerleading klub Noa</v>
      </c>
      <c r="C18" s="55" t="str">
        <f>ISPLATNE_LISTE!C18</f>
        <v>Pojedinacni</v>
      </c>
      <c r="D18" s="55" t="str">
        <f>ISPLATNE_LISTE!D18</f>
        <v>Cheeerleading</v>
      </c>
      <c r="E18" s="56" t="str">
        <f>ISPLATNE_LISTE!F18</f>
        <v>II</v>
      </c>
      <c r="F18" s="98" t="e">
        <f>ISPLATNE_LISTE!#REF!</f>
        <v>#REF!</v>
      </c>
      <c r="G18" s="110">
        <f>ISPLATNE_LISTE!G18</f>
        <v>29627.25</v>
      </c>
      <c r="H18" s="111" t="e">
        <f>ISPLATNE_LISTE!#REF!</f>
        <v>#REF!</v>
      </c>
      <c r="I18" s="112" t="e">
        <f t="shared" si="1"/>
        <v>#REF!</v>
      </c>
      <c r="J18" s="113">
        <f>I.Kvartal!H18</f>
        <v>0</v>
      </c>
      <c r="K18" s="113">
        <f>II.Kvartal!H18</f>
        <v>0</v>
      </c>
      <c r="L18" s="113">
        <f>III.Kvartal!H18</f>
        <v>0</v>
      </c>
      <c r="M18" s="113">
        <f>IV.Kvartal!H18</f>
        <v>0</v>
      </c>
      <c r="N18" s="114">
        <f t="shared" si="2"/>
        <v>0</v>
      </c>
      <c r="O18" s="98" t="e">
        <f t="shared" si="3"/>
        <v>#REF!</v>
      </c>
      <c r="P18" s="22" t="e">
        <f t="shared" si="0"/>
        <v>#REF!</v>
      </c>
    </row>
    <row r="19" spans="1:16" s="8" customFormat="1" x14ac:dyDescent="0.25">
      <c r="A19" s="64">
        <f>IF(ISBLANK(B19),"",COUNTA(B$2:$B19))</f>
        <v>18</v>
      </c>
      <c r="B19" s="54" t="str">
        <f>ISPLATNE_LISTE!B19</f>
        <v>Cheerleading klub Sedmi vjetar</v>
      </c>
      <c r="C19" s="14" t="str">
        <f>ISPLATNE_LISTE!C19</f>
        <v>Pojedinacni</v>
      </c>
      <c r="D19" s="14" t="str">
        <f>ISPLATNE_LISTE!D19</f>
        <v>Cheeerleading</v>
      </c>
      <c r="E19" s="15" t="str">
        <f>ISPLATNE_LISTE!F19</f>
        <v>-</v>
      </c>
      <c r="F19" s="98" t="e">
        <f>ISPLATNE_LISTE!#REF!</f>
        <v>#REF!</v>
      </c>
      <c r="G19" s="110">
        <f>ISPLATNE_LISTE!G19</f>
        <v>4264.2199999999993</v>
      </c>
      <c r="H19" s="111" t="e">
        <f>ISPLATNE_LISTE!#REF!</f>
        <v>#REF!</v>
      </c>
      <c r="I19" s="112" t="e">
        <f t="shared" si="1"/>
        <v>#REF!</v>
      </c>
      <c r="J19" s="113">
        <f>I.Kvartal!H19</f>
        <v>0</v>
      </c>
      <c r="K19" s="113">
        <f>II.Kvartal!H19</f>
        <v>0</v>
      </c>
      <c r="L19" s="113">
        <f>III.Kvartal!H19</f>
        <v>0</v>
      </c>
      <c r="M19" s="113">
        <f>IV.Kvartal!H19</f>
        <v>0</v>
      </c>
      <c r="N19" s="114">
        <f t="shared" si="2"/>
        <v>0</v>
      </c>
      <c r="O19" s="77" t="e">
        <f t="shared" si="3"/>
        <v>#REF!</v>
      </c>
      <c r="P19" s="22" t="e">
        <f t="shared" si="0"/>
        <v>#REF!</v>
      </c>
    </row>
    <row r="20" spans="1:16" s="8" customFormat="1" x14ac:dyDescent="0.25">
      <c r="A20" s="64">
        <f>IF(ISBLANK(B20),"",COUNTA(B$2:$B20))</f>
        <v>19</v>
      </c>
      <c r="B20" s="54" t="str">
        <f>ISPLATNE_LISTE!B20</f>
        <v>Klub daljinskog plivanja POŠK</v>
      </c>
      <c r="C20" s="55" t="str">
        <f>ISPLATNE_LISTE!C20</f>
        <v>Pojedinacni</v>
      </c>
      <c r="D20" s="55" t="str">
        <f>ISPLATNE_LISTE!D20</f>
        <v>Daljinsko plivanje</v>
      </c>
      <c r="E20" s="56" t="str">
        <f>ISPLATNE_LISTE!F20</f>
        <v>IV</v>
      </c>
      <c r="F20" s="98" t="e">
        <f>ISPLATNE_LISTE!#REF!</f>
        <v>#REF!</v>
      </c>
      <c r="G20" s="110">
        <f>ISPLATNE_LISTE!G20</f>
        <v>9444.75</v>
      </c>
      <c r="H20" s="111" t="e">
        <f>ISPLATNE_LISTE!#REF!</f>
        <v>#REF!</v>
      </c>
      <c r="I20" s="112" t="e">
        <f t="shared" si="1"/>
        <v>#REF!</v>
      </c>
      <c r="J20" s="113">
        <f>I.Kvartal!H20</f>
        <v>0</v>
      </c>
      <c r="K20" s="113">
        <f>II.Kvartal!H20</f>
        <v>0</v>
      </c>
      <c r="L20" s="113">
        <f>III.Kvartal!H20</f>
        <v>0</v>
      </c>
      <c r="M20" s="113">
        <f>IV.Kvartal!H20</f>
        <v>0</v>
      </c>
      <c r="N20" s="114">
        <f t="shared" si="2"/>
        <v>0</v>
      </c>
      <c r="O20" s="98" t="e">
        <f t="shared" si="3"/>
        <v>#REF!</v>
      </c>
      <c r="P20" s="22" t="e">
        <f t="shared" si="0"/>
        <v>#REF!</v>
      </c>
    </row>
    <row r="21" spans="1:16" s="8" customFormat="1" x14ac:dyDescent="0.25">
      <c r="A21" s="64">
        <f>IF(ISBLANK(B21),"",COUNTA(B$2:$B21))</f>
        <v>20</v>
      </c>
      <c r="B21" s="54" t="str">
        <f>ISPLATNE_LISTE!B21</f>
        <v>Klub daljinskog plivanja Split</v>
      </c>
      <c r="C21" s="14" t="str">
        <f>ISPLATNE_LISTE!C21</f>
        <v>Pojedinacni</v>
      </c>
      <c r="D21" s="14" t="str">
        <f>ISPLATNE_LISTE!D21</f>
        <v>Daljinsko plivanje</v>
      </c>
      <c r="E21" s="15" t="str">
        <f>ISPLATNE_LISTE!F21</f>
        <v>IV</v>
      </c>
      <c r="F21" s="98" t="e">
        <f>ISPLATNE_LISTE!#REF!</f>
        <v>#REF!</v>
      </c>
      <c r="G21" s="110">
        <f>ISPLATNE_LISTE!G21</f>
        <v>11253.25</v>
      </c>
      <c r="H21" s="111" t="e">
        <f>ISPLATNE_LISTE!#REF!</f>
        <v>#REF!</v>
      </c>
      <c r="I21" s="112" t="e">
        <f t="shared" si="1"/>
        <v>#REF!</v>
      </c>
      <c r="J21" s="113">
        <f>I.Kvartal!H21</f>
        <v>0</v>
      </c>
      <c r="K21" s="113">
        <f>II.Kvartal!H21</f>
        <v>0</v>
      </c>
      <c r="L21" s="113">
        <f>III.Kvartal!H21</f>
        <v>0</v>
      </c>
      <c r="M21" s="113">
        <f>IV.Kvartal!H21</f>
        <v>0</v>
      </c>
      <c r="N21" s="114">
        <f t="shared" si="2"/>
        <v>0</v>
      </c>
      <c r="O21" s="77" t="e">
        <f t="shared" si="3"/>
        <v>#REF!</v>
      </c>
      <c r="P21" s="22" t="e">
        <f t="shared" si="0"/>
        <v>#REF!</v>
      </c>
    </row>
    <row r="22" spans="1:16" s="8" customFormat="1" x14ac:dyDescent="0.25">
      <c r="A22" s="64">
        <f>IF(ISBLANK(B22),"",COUNTA(B$2:$B22))</f>
        <v>21</v>
      </c>
      <c r="B22" s="54" t="str">
        <f>ISPLATNE_LISTE!B22</f>
        <v>Klub dizača utega Split</v>
      </c>
      <c r="C22" s="55" t="str">
        <f>ISPLATNE_LISTE!C22</f>
        <v>Pojedinacni</v>
      </c>
      <c r="D22" s="55" t="str">
        <f>ISPLATNE_LISTE!D22</f>
        <v>Dizanje utega</v>
      </c>
      <c r="E22" s="56" t="str">
        <f>ISPLATNE_LISTE!F22</f>
        <v>IV</v>
      </c>
      <c r="F22" s="98" t="e">
        <f>ISPLATNE_LISTE!#REF!</f>
        <v>#REF!</v>
      </c>
      <c r="G22" s="110">
        <f>ISPLATNE_LISTE!G22</f>
        <v>17327.059999999998</v>
      </c>
      <c r="H22" s="111" t="e">
        <f>ISPLATNE_LISTE!#REF!</f>
        <v>#REF!</v>
      </c>
      <c r="I22" s="112" t="e">
        <f t="shared" si="1"/>
        <v>#REF!</v>
      </c>
      <c r="J22" s="113">
        <f>I.Kvartal!H22</f>
        <v>0</v>
      </c>
      <c r="K22" s="113">
        <f>II.Kvartal!H22</f>
        <v>0</v>
      </c>
      <c r="L22" s="113">
        <f>III.Kvartal!H22</f>
        <v>0</v>
      </c>
      <c r="M22" s="113">
        <f>IV.Kvartal!H22</f>
        <v>0</v>
      </c>
      <c r="N22" s="114">
        <f t="shared" si="2"/>
        <v>0</v>
      </c>
      <c r="O22" s="98" t="e">
        <f t="shared" si="3"/>
        <v>#REF!</v>
      </c>
      <c r="P22" s="22" t="e">
        <f t="shared" si="0"/>
        <v>#REF!</v>
      </c>
    </row>
    <row r="23" spans="1:16" s="8" customFormat="1" x14ac:dyDescent="0.25">
      <c r="A23" s="64">
        <f>IF(ISBLANK(B23),"",COUNTA(B$2:$B23))</f>
        <v>22</v>
      </c>
      <c r="B23" s="54" t="str">
        <f>ISPLATNE_LISTE!B23</f>
        <v>Gimnastički klub Marjan</v>
      </c>
      <c r="C23" s="14" t="str">
        <f>ISPLATNE_LISTE!C23</f>
        <v>Pojedinacni</v>
      </c>
      <c r="D23" s="14" t="str">
        <f>ISPLATNE_LISTE!D23</f>
        <v>Gimnastika</v>
      </c>
      <c r="E23" s="15" t="str">
        <f>ISPLATNE_LISTE!F23</f>
        <v>I</v>
      </c>
      <c r="F23" s="98" t="e">
        <f>ISPLATNE_LISTE!#REF!</f>
        <v>#REF!</v>
      </c>
      <c r="G23" s="110">
        <f>ISPLATNE_LISTE!G23</f>
        <v>49501.200000000012</v>
      </c>
      <c r="H23" s="111" t="e">
        <f>ISPLATNE_LISTE!#REF!</f>
        <v>#REF!</v>
      </c>
      <c r="I23" s="112" t="e">
        <f t="shared" si="1"/>
        <v>#REF!</v>
      </c>
      <c r="J23" s="113">
        <f>I.Kvartal!H23</f>
        <v>0</v>
      </c>
      <c r="K23" s="113">
        <f>II.Kvartal!H23</f>
        <v>0</v>
      </c>
      <c r="L23" s="113">
        <f>III.Kvartal!H23</f>
        <v>0</v>
      </c>
      <c r="M23" s="113">
        <f>IV.Kvartal!H23</f>
        <v>0</v>
      </c>
      <c r="N23" s="114">
        <f t="shared" si="2"/>
        <v>0</v>
      </c>
      <c r="O23" s="77" t="e">
        <f t="shared" si="3"/>
        <v>#REF!</v>
      </c>
      <c r="P23" s="22" t="e">
        <f t="shared" si="0"/>
        <v>#REF!</v>
      </c>
    </row>
    <row r="24" spans="1:16" s="8" customFormat="1" x14ac:dyDescent="0.25">
      <c r="A24" s="64">
        <f>IF(ISBLANK(B24),"",COUNTA(B$2:$B24))</f>
        <v>23</v>
      </c>
      <c r="B24" s="54" t="str">
        <f>ISPLATNE_LISTE!B24</f>
        <v>Gimnastički klub Split</v>
      </c>
      <c r="C24" s="14" t="str">
        <f>ISPLATNE_LISTE!C24</f>
        <v>Pojedinacni</v>
      </c>
      <c r="D24" s="14" t="str">
        <f>ISPLATNE_LISTE!D24</f>
        <v>Gimnastika</v>
      </c>
      <c r="E24" s="15" t="str">
        <f>ISPLATNE_LISTE!F24</f>
        <v>II</v>
      </c>
      <c r="F24" s="98" t="e">
        <f>ISPLATNE_LISTE!#REF!</f>
        <v>#REF!</v>
      </c>
      <c r="G24" s="110">
        <f>ISPLATNE_LISTE!G24</f>
        <v>27217.15</v>
      </c>
      <c r="H24" s="111" t="e">
        <f>ISPLATNE_LISTE!#REF!</f>
        <v>#REF!</v>
      </c>
      <c r="I24" s="112" t="e">
        <f t="shared" si="1"/>
        <v>#REF!</v>
      </c>
      <c r="J24" s="113">
        <f>I.Kvartal!H24</f>
        <v>0</v>
      </c>
      <c r="K24" s="113">
        <f>II.Kvartal!H24</f>
        <v>0</v>
      </c>
      <c r="L24" s="113">
        <f>III.Kvartal!H24</f>
        <v>0</v>
      </c>
      <c r="M24" s="113">
        <f>IV.Kvartal!H24</f>
        <v>0</v>
      </c>
      <c r="N24" s="114">
        <f t="shared" si="2"/>
        <v>0</v>
      </c>
      <c r="O24" s="77" t="e">
        <f t="shared" si="3"/>
        <v>#REF!</v>
      </c>
      <c r="P24" s="22" t="e">
        <f t="shared" si="0"/>
        <v>#REF!</v>
      </c>
    </row>
    <row r="25" spans="1:16" s="8" customFormat="1" x14ac:dyDescent="0.25">
      <c r="A25" s="64">
        <f>IF(ISBLANK(B25),"",COUNTA(B$2:$B25))</f>
        <v>24</v>
      </c>
      <c r="B25" s="54" t="str">
        <f>ISPLATNE_LISTE!B25</f>
        <v>Klub ritmičko športske gimnastike Floramye</v>
      </c>
      <c r="C25" s="14" t="str">
        <f>ISPLATNE_LISTE!C25</f>
        <v>Pojedinacni</v>
      </c>
      <c r="D25" s="14" t="str">
        <f>ISPLATNE_LISTE!D25</f>
        <v>Gimnastika</v>
      </c>
      <c r="E25" s="15" t="str">
        <f>ISPLATNE_LISTE!F25</f>
        <v>IV</v>
      </c>
      <c r="F25" s="98" t="e">
        <f>ISPLATNE_LISTE!#REF!</f>
        <v>#REF!</v>
      </c>
      <c r="G25" s="110">
        <f>ISPLATNE_LISTE!G25</f>
        <v>9238.92</v>
      </c>
      <c r="H25" s="111" t="e">
        <f>ISPLATNE_LISTE!#REF!</f>
        <v>#REF!</v>
      </c>
      <c r="I25" s="112" t="e">
        <f t="shared" si="1"/>
        <v>#REF!</v>
      </c>
      <c r="J25" s="113">
        <f>I.Kvartal!H25</f>
        <v>0</v>
      </c>
      <c r="K25" s="113">
        <f>II.Kvartal!H25</f>
        <v>0</v>
      </c>
      <c r="L25" s="113">
        <f>III.Kvartal!H25</f>
        <v>0</v>
      </c>
      <c r="M25" s="113">
        <f>IV.Kvartal!H25</f>
        <v>0</v>
      </c>
      <c r="N25" s="114">
        <f t="shared" si="2"/>
        <v>0</v>
      </c>
      <c r="O25" s="77" t="e">
        <f t="shared" si="3"/>
        <v>#REF!</v>
      </c>
      <c r="P25" s="22" t="e">
        <f t="shared" si="0"/>
        <v>#REF!</v>
      </c>
    </row>
    <row r="26" spans="1:16" s="8" customFormat="1" x14ac:dyDescent="0.25">
      <c r="A26" s="64">
        <f>IF(ISBLANK(B26),"",COUNTA(B$2:$B26))</f>
        <v>25</v>
      </c>
      <c r="B26" s="54" t="str">
        <f>ISPLATNE_LISTE!B26</f>
        <v>Golf klub Split 1700</v>
      </c>
      <c r="C26" s="55" t="str">
        <f>ISPLATNE_LISTE!C26</f>
        <v>Pojedinacni</v>
      </c>
      <c r="D26" s="55" t="str">
        <f>ISPLATNE_LISTE!D26</f>
        <v>Golf</v>
      </c>
      <c r="E26" s="56" t="str">
        <f>ISPLATNE_LISTE!F26</f>
        <v>-</v>
      </c>
      <c r="F26" s="98" t="e">
        <f>ISPLATNE_LISTE!#REF!</f>
        <v>#REF!</v>
      </c>
      <c r="G26" s="110">
        <f>ISPLATNE_LISTE!G26</f>
        <v>4258.3900000000003</v>
      </c>
      <c r="H26" s="111" t="e">
        <f>ISPLATNE_LISTE!#REF!</f>
        <v>#REF!</v>
      </c>
      <c r="I26" s="112" t="e">
        <f t="shared" si="1"/>
        <v>#REF!</v>
      </c>
      <c r="J26" s="113">
        <f>I.Kvartal!H26</f>
        <v>0</v>
      </c>
      <c r="K26" s="113">
        <f>II.Kvartal!H26</f>
        <v>0</v>
      </c>
      <c r="L26" s="113">
        <f>III.Kvartal!H26</f>
        <v>0</v>
      </c>
      <c r="M26" s="113">
        <f>IV.Kvartal!H26</f>
        <v>0</v>
      </c>
      <c r="N26" s="114">
        <f t="shared" si="2"/>
        <v>0</v>
      </c>
      <c r="O26" s="98" t="e">
        <f t="shared" si="3"/>
        <v>#REF!</v>
      </c>
      <c r="P26" s="22" t="e">
        <f t="shared" si="0"/>
        <v>#REF!</v>
      </c>
    </row>
    <row r="27" spans="1:16" s="8" customFormat="1" x14ac:dyDescent="0.25">
      <c r="A27" s="64">
        <f>IF(ISBLANK(B27),"",COUNTA(B$2:$B27))</f>
        <v>26</v>
      </c>
      <c r="B27" s="54" t="str">
        <f>ISPLATNE_LISTE!B27</f>
        <v>Hrvački klub Split</v>
      </c>
      <c r="C27" s="14" t="str">
        <f>ISPLATNE_LISTE!C27</f>
        <v>Pojedinacni</v>
      </c>
      <c r="D27" s="14" t="str">
        <f>ISPLATNE_LISTE!D27</f>
        <v>Hrvanje</v>
      </c>
      <c r="E27" s="15" t="str">
        <f>ISPLATNE_LISTE!F27</f>
        <v>III</v>
      </c>
      <c r="F27" s="98" t="e">
        <f>ISPLATNE_LISTE!#REF!</f>
        <v>#REF!</v>
      </c>
      <c r="G27" s="110">
        <f>ISPLATNE_LISTE!G27</f>
        <v>15210.720000000003</v>
      </c>
      <c r="H27" s="111" t="e">
        <f>ISPLATNE_LISTE!#REF!</f>
        <v>#REF!</v>
      </c>
      <c r="I27" s="112" t="e">
        <f t="shared" si="1"/>
        <v>#REF!</v>
      </c>
      <c r="J27" s="113">
        <f>I.Kvartal!H27</f>
        <v>0</v>
      </c>
      <c r="K27" s="113">
        <f>II.Kvartal!H27</f>
        <v>0</v>
      </c>
      <c r="L27" s="113">
        <f>III.Kvartal!H27</f>
        <v>0</v>
      </c>
      <c r="M27" s="113">
        <f>IV.Kvartal!H27</f>
        <v>0</v>
      </c>
      <c r="N27" s="114">
        <f t="shared" si="2"/>
        <v>0</v>
      </c>
      <c r="O27" s="77" t="e">
        <f t="shared" si="3"/>
        <v>#REF!</v>
      </c>
      <c r="P27" s="22" t="e">
        <f t="shared" si="0"/>
        <v>#REF!</v>
      </c>
    </row>
    <row r="28" spans="1:16" s="8" customFormat="1" x14ac:dyDescent="0.25">
      <c r="A28" s="64">
        <f>IF(ISBLANK(B28),"",COUNTA(B$2:$B28))</f>
        <v>27</v>
      </c>
      <c r="B28" s="54" t="str">
        <f>ISPLATNE_LISTE!B28</f>
        <v>Jedriličarski klub Labud</v>
      </c>
      <c r="C28" s="14" t="str">
        <f>ISPLATNE_LISTE!C28</f>
        <v>Pojedinacni</v>
      </c>
      <c r="D28" s="14" t="str">
        <f>ISPLATNE_LISTE!D28</f>
        <v>Jedrenje</v>
      </c>
      <c r="E28" s="15" t="str">
        <f>ISPLATNE_LISTE!F28</f>
        <v>II</v>
      </c>
      <c r="F28" s="98" t="e">
        <f>ISPLATNE_LISTE!#REF!</f>
        <v>#REF!</v>
      </c>
      <c r="G28" s="110">
        <f>ISPLATNE_LISTE!G28</f>
        <v>41312.269999999997</v>
      </c>
      <c r="H28" s="111" t="e">
        <f>ISPLATNE_LISTE!#REF!</f>
        <v>#REF!</v>
      </c>
      <c r="I28" s="112" t="e">
        <f t="shared" si="1"/>
        <v>#REF!</v>
      </c>
      <c r="J28" s="113">
        <f>I.Kvartal!H28</f>
        <v>0</v>
      </c>
      <c r="K28" s="113">
        <f>II.Kvartal!H28</f>
        <v>0</v>
      </c>
      <c r="L28" s="113">
        <f>III.Kvartal!H28</f>
        <v>0</v>
      </c>
      <c r="M28" s="113">
        <f>IV.Kvartal!H28</f>
        <v>0</v>
      </c>
      <c r="N28" s="114">
        <f t="shared" si="2"/>
        <v>0</v>
      </c>
      <c r="O28" s="77" t="e">
        <f t="shared" si="3"/>
        <v>#REF!</v>
      </c>
      <c r="P28" s="22" t="e">
        <f t="shared" si="0"/>
        <v>#REF!</v>
      </c>
    </row>
    <row r="29" spans="1:16" s="8" customFormat="1" x14ac:dyDescent="0.25">
      <c r="A29" s="64">
        <f>IF(ISBLANK(B29),"",COUNTA(B$2:$B29))</f>
        <v>28</v>
      </c>
      <c r="B29" s="54" t="str">
        <f>ISPLATNE_LISTE!B29</f>
        <v>Jedriličarski klub Mornar</v>
      </c>
      <c r="C29" s="14" t="str">
        <f>ISPLATNE_LISTE!C29</f>
        <v>Pojedinacni</v>
      </c>
      <c r="D29" s="14" t="str">
        <f>ISPLATNE_LISTE!D29</f>
        <v>Jedrenje</v>
      </c>
      <c r="E29" s="15" t="str">
        <f>ISPLATNE_LISTE!F29</f>
        <v>I</v>
      </c>
      <c r="F29" s="98" t="e">
        <f>ISPLATNE_LISTE!#REF!</f>
        <v>#REF!</v>
      </c>
      <c r="G29" s="110">
        <f>ISPLATNE_LISTE!G29</f>
        <v>93314.36</v>
      </c>
      <c r="H29" s="111" t="e">
        <f>ISPLATNE_LISTE!#REF!</f>
        <v>#REF!</v>
      </c>
      <c r="I29" s="112" t="e">
        <f t="shared" si="1"/>
        <v>#REF!</v>
      </c>
      <c r="J29" s="113">
        <f>I.Kvartal!H29</f>
        <v>0</v>
      </c>
      <c r="K29" s="113">
        <f>II.Kvartal!H29</f>
        <v>0</v>
      </c>
      <c r="L29" s="113">
        <f>III.Kvartal!H29</f>
        <v>0</v>
      </c>
      <c r="M29" s="113">
        <f>IV.Kvartal!H29</f>
        <v>0</v>
      </c>
      <c r="N29" s="114">
        <f t="shared" si="2"/>
        <v>0</v>
      </c>
      <c r="O29" s="77" t="e">
        <f t="shared" si="3"/>
        <v>#REF!</v>
      </c>
      <c r="P29" s="22" t="e">
        <f t="shared" si="0"/>
        <v>#REF!</v>
      </c>
    </row>
    <row r="30" spans="1:16" s="8" customFormat="1" x14ac:dyDescent="0.25">
      <c r="A30" s="64">
        <f>IF(ISBLANK(B30),"",COUNTA(B$2:$B30))</f>
        <v>29</v>
      </c>
      <c r="B30" s="54" t="str">
        <f>ISPLATNE_LISTE!B30</f>
        <v>Jedriličarski klub Split</v>
      </c>
      <c r="C30" s="14" t="str">
        <f>ISPLATNE_LISTE!C30</f>
        <v>Pojedinacni</v>
      </c>
      <c r="D30" s="14" t="str">
        <f>ISPLATNE_LISTE!D30</f>
        <v>Jedrenje</v>
      </c>
      <c r="E30" s="15" t="str">
        <f>ISPLATNE_LISTE!F30</f>
        <v>I</v>
      </c>
      <c r="F30" s="98" t="e">
        <f>ISPLATNE_LISTE!#REF!</f>
        <v>#REF!</v>
      </c>
      <c r="G30" s="110">
        <f>ISPLATNE_LISTE!G30</f>
        <v>77127.25</v>
      </c>
      <c r="H30" s="111" t="e">
        <f>ISPLATNE_LISTE!#REF!</f>
        <v>#REF!</v>
      </c>
      <c r="I30" s="112" t="e">
        <f t="shared" si="1"/>
        <v>#REF!</v>
      </c>
      <c r="J30" s="113">
        <f>I.Kvartal!H30</f>
        <v>0</v>
      </c>
      <c r="K30" s="113">
        <f>II.Kvartal!H30</f>
        <v>0</v>
      </c>
      <c r="L30" s="113">
        <f>III.Kvartal!H30</f>
        <v>0</v>
      </c>
      <c r="M30" s="113">
        <f>IV.Kvartal!H30</f>
        <v>0</v>
      </c>
      <c r="N30" s="114">
        <f t="shared" si="2"/>
        <v>0</v>
      </c>
      <c r="O30" s="77" t="e">
        <f t="shared" si="3"/>
        <v>#REF!</v>
      </c>
      <c r="P30" s="22" t="e">
        <f t="shared" si="0"/>
        <v>#REF!</v>
      </c>
    </row>
    <row r="31" spans="1:16" s="8" customFormat="1" x14ac:dyDescent="0.25">
      <c r="A31" s="64">
        <f>IF(ISBLANK(B31),"",COUNTA(B$2:$B31))</f>
        <v>30</v>
      </c>
      <c r="B31" s="54" t="str">
        <f>ISPLATNE_LISTE!B31</f>
        <v>Jedriličarski klub Zenta</v>
      </c>
      <c r="C31" s="14" t="str">
        <f>ISPLATNE_LISTE!C31</f>
        <v>Pojedinacni</v>
      </c>
      <c r="D31" s="14" t="str">
        <f>ISPLATNE_LISTE!D31</f>
        <v>Jedrenje</v>
      </c>
      <c r="E31" s="15" t="str">
        <f>ISPLATNE_LISTE!F31</f>
        <v>III</v>
      </c>
      <c r="F31" s="98" t="e">
        <f>ISPLATNE_LISTE!#REF!</f>
        <v>#REF!</v>
      </c>
      <c r="G31" s="110">
        <f>ISPLATNE_LISTE!G31</f>
        <v>28377.140000000003</v>
      </c>
      <c r="H31" s="111" t="e">
        <f>ISPLATNE_LISTE!#REF!</f>
        <v>#REF!</v>
      </c>
      <c r="I31" s="112" t="e">
        <f t="shared" si="1"/>
        <v>#REF!</v>
      </c>
      <c r="J31" s="113">
        <f>I.Kvartal!H31</f>
        <v>0</v>
      </c>
      <c r="K31" s="113">
        <f>II.Kvartal!H31</f>
        <v>0</v>
      </c>
      <c r="L31" s="113">
        <f>III.Kvartal!H31</f>
        <v>0</v>
      </c>
      <c r="M31" s="113">
        <f>IV.Kvartal!H31</f>
        <v>0</v>
      </c>
      <c r="N31" s="114">
        <f t="shared" si="2"/>
        <v>0</v>
      </c>
      <c r="O31" s="77" t="e">
        <f t="shared" si="3"/>
        <v>#REF!</v>
      </c>
      <c r="P31" s="22" t="e">
        <f t="shared" si="0"/>
        <v>#REF!</v>
      </c>
    </row>
    <row r="32" spans="1:16" s="8" customFormat="1" x14ac:dyDescent="0.25">
      <c r="A32" s="64">
        <f>IF(ISBLANK(B32),"",COUNTA(B$2:$B32))</f>
        <v>31</v>
      </c>
      <c r="B32" s="54" t="str">
        <f>ISPLATNE_LISTE!B32</f>
        <v>Akademski judo klub Student</v>
      </c>
      <c r="C32" s="14" t="str">
        <f>ISPLATNE_LISTE!C32</f>
        <v>Pojedinacni</v>
      </c>
      <c r="D32" s="14" t="str">
        <f>ISPLATNE_LISTE!D32</f>
        <v>Judo</v>
      </c>
      <c r="E32" s="15" t="str">
        <f>ISPLATNE_LISTE!F32</f>
        <v>II</v>
      </c>
      <c r="F32" s="98" t="e">
        <f>ISPLATNE_LISTE!#REF!</f>
        <v>#REF!</v>
      </c>
      <c r="G32" s="110">
        <f>ISPLATNE_LISTE!G32</f>
        <v>38110.729999999996</v>
      </c>
      <c r="H32" s="111" t="e">
        <f>ISPLATNE_LISTE!#REF!</f>
        <v>#REF!</v>
      </c>
      <c r="I32" s="112" t="e">
        <f t="shared" si="1"/>
        <v>#REF!</v>
      </c>
      <c r="J32" s="113">
        <f>I.Kvartal!H32</f>
        <v>0</v>
      </c>
      <c r="K32" s="113">
        <f>II.Kvartal!H32</f>
        <v>0</v>
      </c>
      <c r="L32" s="113">
        <f>III.Kvartal!H32</f>
        <v>0</v>
      </c>
      <c r="M32" s="113">
        <f>IV.Kvartal!H32</f>
        <v>0</v>
      </c>
      <c r="N32" s="114">
        <f t="shared" si="2"/>
        <v>0</v>
      </c>
      <c r="O32" s="77" t="e">
        <f t="shared" si="3"/>
        <v>#REF!</v>
      </c>
      <c r="P32" s="22" t="e">
        <f t="shared" si="0"/>
        <v>#REF!</v>
      </c>
    </row>
    <row r="33" spans="1:16" s="8" customFormat="1" x14ac:dyDescent="0.25">
      <c r="A33" s="64">
        <f>IF(ISBLANK(B33),"",COUNTA(B$2:$B33))</f>
        <v>32</v>
      </c>
      <c r="B33" s="54" t="str">
        <f>ISPLATNE_LISTE!B33</f>
        <v>Judo klub Marjan</v>
      </c>
      <c r="C33" s="14" t="str">
        <f>ISPLATNE_LISTE!C33</f>
        <v>Pojedinacni</v>
      </c>
      <c r="D33" s="14" t="str">
        <f>ISPLATNE_LISTE!D33</f>
        <v>Judo</v>
      </c>
      <c r="E33" s="15" t="str">
        <f>ISPLATNE_LISTE!F33</f>
        <v>III</v>
      </c>
      <c r="F33" s="98" t="e">
        <f>ISPLATNE_LISTE!#REF!</f>
        <v>#REF!</v>
      </c>
      <c r="G33" s="110">
        <f>ISPLATNE_LISTE!G33</f>
        <v>16535.419999999998</v>
      </c>
      <c r="H33" s="111" t="e">
        <f>ISPLATNE_LISTE!#REF!</f>
        <v>#REF!</v>
      </c>
      <c r="I33" s="112" t="e">
        <f t="shared" si="1"/>
        <v>#REF!</v>
      </c>
      <c r="J33" s="113">
        <f>I.Kvartal!H33</f>
        <v>0</v>
      </c>
      <c r="K33" s="113">
        <f>II.Kvartal!H33</f>
        <v>0</v>
      </c>
      <c r="L33" s="113">
        <f>III.Kvartal!H33</f>
        <v>0</v>
      </c>
      <c r="M33" s="113">
        <f>IV.Kvartal!H33</f>
        <v>0</v>
      </c>
      <c r="N33" s="114">
        <f t="shared" si="2"/>
        <v>0</v>
      </c>
      <c r="O33" s="77" t="e">
        <f t="shared" si="3"/>
        <v>#REF!</v>
      </c>
      <c r="P33" s="22" t="e">
        <f t="shared" si="0"/>
        <v>#REF!</v>
      </c>
    </row>
    <row r="34" spans="1:16" s="8" customFormat="1" x14ac:dyDescent="0.25">
      <c r="A34" s="64">
        <f>IF(ISBLANK(B34),"",COUNTA(B$2:$B34))</f>
        <v>33</v>
      </c>
      <c r="B34" s="54" t="str">
        <f>ISPLATNE_LISTE!B34</f>
        <v>Judo klub Pujanke</v>
      </c>
      <c r="C34" s="55" t="str">
        <f>ISPLATNE_LISTE!C34</f>
        <v>Pojedinacni</v>
      </c>
      <c r="D34" s="55" t="str">
        <f>ISPLATNE_LISTE!D34</f>
        <v>Judo</v>
      </c>
      <c r="E34" s="56" t="str">
        <f>ISPLATNE_LISTE!F34</f>
        <v>I</v>
      </c>
      <c r="F34" s="98" t="e">
        <f>ISPLATNE_LISTE!#REF!</f>
        <v>#REF!</v>
      </c>
      <c r="G34" s="110">
        <f>ISPLATNE_LISTE!G34</f>
        <v>101740.12000000001</v>
      </c>
      <c r="H34" s="111" t="e">
        <f>ISPLATNE_LISTE!#REF!</f>
        <v>#REF!</v>
      </c>
      <c r="I34" s="112" t="e">
        <f t="shared" si="1"/>
        <v>#REF!</v>
      </c>
      <c r="J34" s="113">
        <f>I.Kvartal!H34</f>
        <v>0</v>
      </c>
      <c r="K34" s="113">
        <f>II.Kvartal!H34</f>
        <v>0</v>
      </c>
      <c r="L34" s="113">
        <f>III.Kvartal!H34</f>
        <v>0</v>
      </c>
      <c r="M34" s="113">
        <f>IV.Kvartal!H34</f>
        <v>0</v>
      </c>
      <c r="N34" s="114">
        <f t="shared" si="2"/>
        <v>0</v>
      </c>
      <c r="O34" s="98" t="e">
        <f t="shared" si="3"/>
        <v>#REF!</v>
      </c>
      <c r="P34" s="22" t="e">
        <f t="shared" si="0"/>
        <v>#REF!</v>
      </c>
    </row>
    <row r="35" spans="1:16" s="8" customFormat="1" x14ac:dyDescent="0.25">
      <c r="A35" s="64">
        <f>IF(ISBLANK(B35),"",COUNTA(B$2:$B35))</f>
        <v>34</v>
      </c>
      <c r="B35" s="54" t="str">
        <f>ISPLATNE_LISTE!B35</f>
        <v>Judo klub Sokol</v>
      </c>
      <c r="C35" s="14" t="str">
        <f>ISPLATNE_LISTE!C35</f>
        <v>Pojedinacni</v>
      </c>
      <c r="D35" s="14" t="str">
        <f>ISPLATNE_LISTE!D35</f>
        <v>Judo</v>
      </c>
      <c r="E35" s="15" t="str">
        <f>ISPLATNE_LISTE!F35</f>
        <v>IV</v>
      </c>
      <c r="F35" s="98" t="e">
        <f>ISPLATNE_LISTE!#REF!</f>
        <v>#REF!</v>
      </c>
      <c r="G35" s="110">
        <f>ISPLATNE_LISTE!G35</f>
        <v>9430.369999999999</v>
      </c>
      <c r="H35" s="111" t="e">
        <f>ISPLATNE_LISTE!#REF!</f>
        <v>#REF!</v>
      </c>
      <c r="I35" s="112" t="e">
        <f t="shared" si="1"/>
        <v>#REF!</v>
      </c>
      <c r="J35" s="113">
        <f>I.Kvartal!H35</f>
        <v>0</v>
      </c>
      <c r="K35" s="113">
        <f>II.Kvartal!H35</f>
        <v>0</v>
      </c>
      <c r="L35" s="113">
        <f>III.Kvartal!H35</f>
        <v>0</v>
      </c>
      <c r="M35" s="113">
        <f>IV.Kvartal!H35</f>
        <v>0</v>
      </c>
      <c r="N35" s="114">
        <f t="shared" si="2"/>
        <v>0</v>
      </c>
      <c r="O35" s="77" t="e">
        <f t="shared" si="3"/>
        <v>#REF!</v>
      </c>
      <c r="P35" s="22" t="e">
        <f t="shared" si="0"/>
        <v>#REF!</v>
      </c>
    </row>
    <row r="36" spans="1:16" s="8" customFormat="1" x14ac:dyDescent="0.25">
      <c r="A36" s="64">
        <f>IF(ISBLANK(B36),"",COUNTA(B$2:$B36))</f>
        <v>35</v>
      </c>
      <c r="B36" s="54" t="str">
        <f>ISPLATNE_LISTE!B36</f>
        <v>Judo klub Split</v>
      </c>
      <c r="C36" s="55" t="str">
        <f>ISPLATNE_LISTE!C36</f>
        <v>Pojedinacni</v>
      </c>
      <c r="D36" s="55" t="str">
        <f>ISPLATNE_LISTE!D36</f>
        <v>Judo</v>
      </c>
      <c r="E36" s="56" t="str">
        <f>ISPLATNE_LISTE!F36</f>
        <v>IV</v>
      </c>
      <c r="F36" s="98" t="e">
        <f>ISPLATNE_LISTE!#REF!</f>
        <v>#REF!</v>
      </c>
      <c r="G36" s="110">
        <f>ISPLATNE_LISTE!G36</f>
        <v>9688.3399999999983</v>
      </c>
      <c r="H36" s="111" t="e">
        <f>ISPLATNE_LISTE!#REF!</f>
        <v>#REF!</v>
      </c>
      <c r="I36" s="112" t="e">
        <f t="shared" si="1"/>
        <v>#REF!</v>
      </c>
      <c r="J36" s="113">
        <f>I.Kvartal!H36</f>
        <v>0</v>
      </c>
      <c r="K36" s="113">
        <f>II.Kvartal!H36</f>
        <v>0</v>
      </c>
      <c r="L36" s="113">
        <f>III.Kvartal!H36</f>
        <v>0</v>
      </c>
      <c r="M36" s="113">
        <f>IV.Kvartal!H36</f>
        <v>0</v>
      </c>
      <c r="N36" s="114">
        <f t="shared" si="2"/>
        <v>0</v>
      </c>
      <c r="O36" s="98" t="e">
        <f t="shared" si="3"/>
        <v>#REF!</v>
      </c>
      <c r="P36" s="22" t="e">
        <f t="shared" si="0"/>
        <v>#REF!</v>
      </c>
    </row>
    <row r="37" spans="1:16" s="8" customFormat="1" x14ac:dyDescent="0.25">
      <c r="A37" s="64">
        <f>IF(ISBLANK(B37),"",COUNTA(B$2:$B37))</f>
        <v>36</v>
      </c>
      <c r="B37" s="54" t="str">
        <f>ISPLATNE_LISTE!B37</f>
        <v>Rafting klub Cetina Raft-Slime</v>
      </c>
      <c r="C37" s="14" t="str">
        <f>ISPLATNE_LISTE!C37</f>
        <v>Pojedinacni</v>
      </c>
      <c r="D37" s="14" t="str">
        <f>ISPLATNE_LISTE!D37</f>
        <v>Kajak kanu</v>
      </c>
      <c r="E37" s="15" t="str">
        <f>ISPLATNE_LISTE!F37</f>
        <v>-</v>
      </c>
      <c r="F37" s="98" t="e">
        <f>ISPLATNE_LISTE!#REF!</f>
        <v>#REF!</v>
      </c>
      <c r="G37" s="110">
        <f>ISPLATNE_LISTE!G37</f>
        <v>2674.02</v>
      </c>
      <c r="H37" s="111" t="e">
        <f>ISPLATNE_LISTE!#REF!</f>
        <v>#REF!</v>
      </c>
      <c r="I37" s="112" t="e">
        <f t="shared" si="1"/>
        <v>#REF!</v>
      </c>
      <c r="J37" s="113">
        <f>I.Kvartal!H37</f>
        <v>0</v>
      </c>
      <c r="K37" s="113">
        <f>II.Kvartal!H37</f>
        <v>0</v>
      </c>
      <c r="L37" s="113">
        <f>III.Kvartal!H37</f>
        <v>0</v>
      </c>
      <c r="M37" s="113">
        <f>IV.Kvartal!H37</f>
        <v>0</v>
      </c>
      <c r="N37" s="114">
        <f t="shared" si="2"/>
        <v>0</v>
      </c>
      <c r="O37" s="77" t="e">
        <f t="shared" si="3"/>
        <v>#REF!</v>
      </c>
      <c r="P37" s="22" t="e">
        <f t="shared" si="0"/>
        <v>#REF!</v>
      </c>
    </row>
    <row r="38" spans="1:16" s="8" customFormat="1" x14ac:dyDescent="0.25">
      <c r="A38" s="64">
        <f>IF(ISBLANK(B38),"",COUNTA(B$2:$B38))</f>
        <v>37</v>
      </c>
      <c r="B38" s="54" t="str">
        <f>ISPLATNE_LISTE!B38</f>
        <v>Karate klub Dalmacija</v>
      </c>
      <c r="C38" s="14" t="str">
        <f>ISPLATNE_LISTE!C38</f>
        <v>Pojedinacni</v>
      </c>
      <c r="D38" s="14" t="str">
        <f>ISPLATNE_LISTE!D38</f>
        <v>Karate</v>
      </c>
      <c r="E38" s="15" t="str">
        <f>ISPLATNE_LISTE!F38</f>
        <v>IV</v>
      </c>
      <c r="F38" s="98" t="e">
        <f>ISPLATNE_LISTE!#REF!</f>
        <v>#REF!</v>
      </c>
      <c r="G38" s="110">
        <f>ISPLATNE_LISTE!G38</f>
        <v>13270.83</v>
      </c>
      <c r="H38" s="111" t="e">
        <f>ISPLATNE_LISTE!#REF!</f>
        <v>#REF!</v>
      </c>
      <c r="I38" s="112" t="e">
        <f t="shared" si="1"/>
        <v>#REF!</v>
      </c>
      <c r="J38" s="113">
        <f>I.Kvartal!H38</f>
        <v>0</v>
      </c>
      <c r="K38" s="113">
        <f>II.Kvartal!H38</f>
        <v>0</v>
      </c>
      <c r="L38" s="113">
        <f>III.Kvartal!H38</f>
        <v>0</v>
      </c>
      <c r="M38" s="113">
        <f>IV.Kvartal!H38</f>
        <v>0</v>
      </c>
      <c r="N38" s="114">
        <f t="shared" si="2"/>
        <v>0</v>
      </c>
      <c r="O38" s="77" t="e">
        <f t="shared" si="3"/>
        <v>#REF!</v>
      </c>
      <c r="P38" s="22" t="e">
        <f t="shared" si="0"/>
        <v>#REF!</v>
      </c>
    </row>
    <row r="39" spans="1:16" s="8" customFormat="1" x14ac:dyDescent="0.25">
      <c r="A39" s="64">
        <f>IF(ISBLANK(B39),"",COUNTA(B$2:$B39))</f>
        <v>38</v>
      </c>
      <c r="B39" s="54" t="str">
        <f>ISPLATNE_LISTE!B39</f>
        <v>Karate klub Galeb</v>
      </c>
      <c r="C39" s="55" t="str">
        <f>ISPLATNE_LISTE!C39</f>
        <v>Pojedinacni</v>
      </c>
      <c r="D39" s="55" t="str">
        <f>ISPLATNE_LISTE!D39</f>
        <v>Karate</v>
      </c>
      <c r="E39" s="56" t="str">
        <f>ISPLATNE_LISTE!F39</f>
        <v>-</v>
      </c>
      <c r="F39" s="98" t="e">
        <f>ISPLATNE_LISTE!#REF!</f>
        <v>#REF!</v>
      </c>
      <c r="G39" s="110">
        <f>ISPLATNE_LISTE!G39</f>
        <v>2600</v>
      </c>
      <c r="H39" s="111" t="e">
        <f>ISPLATNE_LISTE!#REF!</f>
        <v>#REF!</v>
      </c>
      <c r="I39" s="112" t="e">
        <f t="shared" si="1"/>
        <v>#REF!</v>
      </c>
      <c r="J39" s="113">
        <f>I.Kvartal!H39</f>
        <v>0</v>
      </c>
      <c r="K39" s="113">
        <f>II.Kvartal!H39</f>
        <v>0</v>
      </c>
      <c r="L39" s="113">
        <f>III.Kvartal!H39</f>
        <v>0</v>
      </c>
      <c r="M39" s="113">
        <f>IV.Kvartal!H39</f>
        <v>0</v>
      </c>
      <c r="N39" s="114">
        <f t="shared" si="2"/>
        <v>0</v>
      </c>
      <c r="O39" s="98" t="e">
        <f t="shared" si="3"/>
        <v>#REF!</v>
      </c>
      <c r="P39" s="22" t="e">
        <f t="shared" si="0"/>
        <v>#REF!</v>
      </c>
    </row>
    <row r="40" spans="1:16" s="8" customFormat="1" x14ac:dyDescent="0.25">
      <c r="A40" s="64">
        <f>IF(ISBLANK(B40),"",COUNTA(B$2:$B40))</f>
        <v>39</v>
      </c>
      <c r="B40" s="54" t="str">
        <f>ISPLATNE_LISTE!B40</f>
        <v>Karate klub Jadran</v>
      </c>
      <c r="C40" s="14" t="str">
        <f>ISPLATNE_LISTE!C40</f>
        <v>Pojedinacni</v>
      </c>
      <c r="D40" s="14" t="str">
        <f>ISPLATNE_LISTE!D40</f>
        <v>Karate</v>
      </c>
      <c r="E40" s="15" t="str">
        <f>ISPLATNE_LISTE!F40</f>
        <v>-</v>
      </c>
      <c r="F40" s="98" t="e">
        <f>ISPLATNE_LISTE!#REF!</f>
        <v>#REF!</v>
      </c>
      <c r="G40" s="110">
        <f>ISPLATNE_LISTE!G40</f>
        <v>0</v>
      </c>
      <c r="H40" s="111" t="e">
        <f>ISPLATNE_LISTE!#REF!</f>
        <v>#REF!</v>
      </c>
      <c r="I40" s="112" t="e">
        <f t="shared" si="1"/>
        <v>#REF!</v>
      </c>
      <c r="J40" s="113">
        <f>I.Kvartal!H40</f>
        <v>0</v>
      </c>
      <c r="K40" s="113">
        <f>II.Kvartal!H40</f>
        <v>0</v>
      </c>
      <c r="L40" s="113">
        <f>III.Kvartal!H40</f>
        <v>0</v>
      </c>
      <c r="M40" s="113">
        <f>IV.Kvartal!H40</f>
        <v>0</v>
      </c>
      <c r="N40" s="114">
        <f t="shared" si="2"/>
        <v>0</v>
      </c>
      <c r="O40" s="77" t="e">
        <f t="shared" si="3"/>
        <v>#REF!</v>
      </c>
      <c r="P40" s="22" t="e">
        <f t="shared" si="0"/>
        <v>#REF!</v>
      </c>
    </row>
    <row r="41" spans="1:16" s="8" customFormat="1" x14ac:dyDescent="0.25">
      <c r="A41" s="64">
        <f>IF(ISBLANK(B41),"",COUNTA(B$2:$B41))</f>
        <v>40</v>
      </c>
      <c r="B41" s="54" t="str">
        <f>ISPLATNE_LISTE!B41</f>
        <v>Karate klub Sokol</v>
      </c>
      <c r="C41" s="55" t="str">
        <f>ISPLATNE_LISTE!C41</f>
        <v>Pojedinacni</v>
      </c>
      <c r="D41" s="55" t="str">
        <f>ISPLATNE_LISTE!D41</f>
        <v>Karate</v>
      </c>
      <c r="E41" s="56" t="str">
        <f>ISPLATNE_LISTE!F41</f>
        <v>IV</v>
      </c>
      <c r="F41" s="98" t="e">
        <f>ISPLATNE_LISTE!#REF!</f>
        <v>#REF!</v>
      </c>
      <c r="G41" s="110">
        <f>ISPLATNE_LISTE!G41</f>
        <v>11800.400000000001</v>
      </c>
      <c r="H41" s="111" t="e">
        <f>ISPLATNE_LISTE!#REF!</f>
        <v>#REF!</v>
      </c>
      <c r="I41" s="112" t="e">
        <f t="shared" si="1"/>
        <v>#REF!</v>
      </c>
      <c r="J41" s="113">
        <f>I.Kvartal!H41</f>
        <v>0</v>
      </c>
      <c r="K41" s="113">
        <f>II.Kvartal!H41</f>
        <v>0</v>
      </c>
      <c r="L41" s="113">
        <f>III.Kvartal!H41</f>
        <v>0</v>
      </c>
      <c r="M41" s="113">
        <f>IV.Kvartal!H41</f>
        <v>0</v>
      </c>
      <c r="N41" s="114">
        <f t="shared" si="2"/>
        <v>0</v>
      </c>
      <c r="O41" s="98" t="e">
        <f t="shared" si="3"/>
        <v>#REF!</v>
      </c>
      <c r="P41" s="22" t="e">
        <f t="shared" si="0"/>
        <v>#REF!</v>
      </c>
    </row>
    <row r="42" spans="1:16" s="8" customFormat="1" x14ac:dyDescent="0.25">
      <c r="A42" s="64">
        <f>IF(ISBLANK(B42),"",COUNTA(B$2:$B42))</f>
        <v>41</v>
      </c>
      <c r="B42" s="54" t="str">
        <f>ISPLATNE_LISTE!B42</f>
        <v>Karate klub Student</v>
      </c>
      <c r="C42" s="14" t="str">
        <f>ISPLATNE_LISTE!C42</f>
        <v>Pojedinacni</v>
      </c>
      <c r="D42" s="14" t="str">
        <f>ISPLATNE_LISTE!D42</f>
        <v>Karate</v>
      </c>
      <c r="E42" s="15" t="str">
        <f>ISPLATNE_LISTE!F42</f>
        <v>-</v>
      </c>
      <c r="F42" s="98" t="e">
        <f>ISPLATNE_LISTE!#REF!</f>
        <v>#REF!</v>
      </c>
      <c r="G42" s="110">
        <f>ISPLATNE_LISTE!G42</f>
        <v>0</v>
      </c>
      <c r="H42" s="111" t="e">
        <f>ISPLATNE_LISTE!#REF!</f>
        <v>#REF!</v>
      </c>
      <c r="I42" s="112" t="e">
        <f t="shared" si="1"/>
        <v>#REF!</v>
      </c>
      <c r="J42" s="113">
        <f>I.Kvartal!H42</f>
        <v>0</v>
      </c>
      <c r="K42" s="113">
        <f>II.Kvartal!H42</f>
        <v>0</v>
      </c>
      <c r="L42" s="113">
        <f>III.Kvartal!H42</f>
        <v>0</v>
      </c>
      <c r="M42" s="113">
        <f>IV.Kvartal!H42</f>
        <v>0</v>
      </c>
      <c r="N42" s="114">
        <f t="shared" si="2"/>
        <v>0</v>
      </c>
      <c r="O42" s="77" t="e">
        <f t="shared" si="3"/>
        <v>#REF!</v>
      </c>
      <c r="P42" s="22" t="e">
        <f t="shared" si="0"/>
        <v>#REF!</v>
      </c>
    </row>
    <row r="43" spans="1:16" s="8" customFormat="1" x14ac:dyDescent="0.25">
      <c r="A43" s="64">
        <f>IF(ISBLANK(B43),"",COUNTA(B$2:$B43))</f>
        <v>42</v>
      </c>
      <c r="B43" s="54" t="str">
        <f>ISPLATNE_LISTE!B43</f>
        <v>Kickboxing klub Ameno</v>
      </c>
      <c r="C43" s="14" t="str">
        <f>ISPLATNE_LISTE!C43</f>
        <v>Pojedinacni</v>
      </c>
      <c r="D43" s="14" t="str">
        <f>ISPLATNE_LISTE!D43</f>
        <v>Kick-boxing</v>
      </c>
      <c r="E43" s="15" t="str">
        <f>ISPLATNE_LISTE!F43</f>
        <v>III</v>
      </c>
      <c r="F43" s="98" t="e">
        <f>ISPLATNE_LISTE!#REF!</f>
        <v>#REF!</v>
      </c>
      <c r="G43" s="110">
        <f>ISPLATNE_LISTE!G43</f>
        <v>23025.73</v>
      </c>
      <c r="H43" s="111" t="e">
        <f>ISPLATNE_LISTE!#REF!</f>
        <v>#REF!</v>
      </c>
      <c r="I43" s="112" t="e">
        <f t="shared" si="1"/>
        <v>#REF!</v>
      </c>
      <c r="J43" s="113">
        <f>I.Kvartal!H43</f>
        <v>0</v>
      </c>
      <c r="K43" s="113">
        <f>II.Kvartal!H43</f>
        <v>0</v>
      </c>
      <c r="L43" s="113">
        <f>III.Kvartal!H43</f>
        <v>0</v>
      </c>
      <c r="M43" s="113">
        <f>IV.Kvartal!H43</f>
        <v>0</v>
      </c>
      <c r="N43" s="114">
        <f t="shared" si="2"/>
        <v>0</v>
      </c>
      <c r="O43" s="77" t="e">
        <f t="shared" si="3"/>
        <v>#REF!</v>
      </c>
      <c r="P43" s="22" t="e">
        <f t="shared" si="0"/>
        <v>#REF!</v>
      </c>
    </row>
    <row r="44" spans="1:16" s="8" customFormat="1" x14ac:dyDescent="0.25">
      <c r="A44" s="64">
        <f>IF(ISBLANK(B44),"",COUNTA(B$2:$B44))</f>
        <v>43</v>
      </c>
      <c r="B44" s="54" t="str">
        <f>ISPLATNE_LISTE!B44</f>
        <v>Kickboxing klub Lotus</v>
      </c>
      <c r="C44" s="14" t="str">
        <f>ISPLATNE_LISTE!C44</f>
        <v>Pojedinacni</v>
      </c>
      <c r="D44" s="14" t="str">
        <f>ISPLATNE_LISTE!D44</f>
        <v>Kick-boxing</v>
      </c>
      <c r="E44" s="15" t="str">
        <f>ISPLATNE_LISTE!F44</f>
        <v>-</v>
      </c>
      <c r="F44" s="98" t="e">
        <f>ISPLATNE_LISTE!#REF!</f>
        <v>#REF!</v>
      </c>
      <c r="G44" s="110">
        <f>ISPLATNE_LISTE!G44</f>
        <v>2600</v>
      </c>
      <c r="H44" s="111" t="e">
        <f>ISPLATNE_LISTE!#REF!</f>
        <v>#REF!</v>
      </c>
      <c r="I44" s="112" t="e">
        <f t="shared" si="1"/>
        <v>#REF!</v>
      </c>
      <c r="J44" s="113">
        <f>I.Kvartal!H44</f>
        <v>0</v>
      </c>
      <c r="K44" s="113">
        <f>II.Kvartal!H44</f>
        <v>0</v>
      </c>
      <c r="L44" s="113">
        <f>III.Kvartal!H44</f>
        <v>0</v>
      </c>
      <c r="M44" s="113">
        <f>IV.Kvartal!H44</f>
        <v>0</v>
      </c>
      <c r="N44" s="114">
        <f t="shared" si="2"/>
        <v>0</v>
      </c>
      <c r="O44" s="77" t="e">
        <f t="shared" si="3"/>
        <v>#REF!</v>
      </c>
      <c r="P44" s="22" t="e">
        <f t="shared" si="0"/>
        <v>#REF!</v>
      </c>
    </row>
    <row r="45" spans="1:16" s="8" customFormat="1" x14ac:dyDescent="0.25">
      <c r="A45" s="64">
        <f>IF(ISBLANK(B45),"",COUNTA(B$2:$B45))</f>
        <v>44</v>
      </c>
      <c r="B45" s="54" t="str">
        <f>ISPLATNE_LISTE!B45</f>
        <v>Kickboxing klub Mornar</v>
      </c>
      <c r="C45" s="55" t="str">
        <f>ISPLATNE_LISTE!C45</f>
        <v>Pojedinacni</v>
      </c>
      <c r="D45" s="55" t="str">
        <f>ISPLATNE_LISTE!D45</f>
        <v>Kick-boxing</v>
      </c>
      <c r="E45" s="56" t="str">
        <f>ISPLATNE_LISTE!F45</f>
        <v>III</v>
      </c>
      <c r="F45" s="98" t="e">
        <f>ISPLATNE_LISTE!#REF!</f>
        <v>#REF!</v>
      </c>
      <c r="G45" s="110">
        <f>ISPLATNE_LISTE!G45</f>
        <v>27067.1</v>
      </c>
      <c r="H45" s="111" t="e">
        <f>ISPLATNE_LISTE!#REF!</f>
        <v>#REF!</v>
      </c>
      <c r="I45" s="112" t="e">
        <f t="shared" si="1"/>
        <v>#REF!</v>
      </c>
      <c r="J45" s="113">
        <f>I.Kvartal!H45</f>
        <v>0</v>
      </c>
      <c r="K45" s="113">
        <f>II.Kvartal!H45</f>
        <v>0</v>
      </c>
      <c r="L45" s="113">
        <f>III.Kvartal!H45</f>
        <v>0</v>
      </c>
      <c r="M45" s="113">
        <f>IV.Kvartal!H45</f>
        <v>0</v>
      </c>
      <c r="N45" s="114">
        <f t="shared" si="2"/>
        <v>0</v>
      </c>
      <c r="O45" s="98" t="e">
        <f t="shared" si="3"/>
        <v>#REF!</v>
      </c>
      <c r="P45" s="22" t="e">
        <f t="shared" si="0"/>
        <v>#REF!</v>
      </c>
    </row>
    <row r="46" spans="1:16" s="8" customFormat="1" x14ac:dyDescent="0.25">
      <c r="A46" s="64">
        <f>IF(ISBLANK(B46),"",COUNTA(B$2:$B46))</f>
        <v>45</v>
      </c>
      <c r="B46" s="54" t="str">
        <f>ISPLATNE_LISTE!B46</f>
        <v>Kickboxing klub Pauci</v>
      </c>
      <c r="C46" s="14" t="str">
        <f>ISPLATNE_LISTE!C46</f>
        <v>Pojedinacni</v>
      </c>
      <c r="D46" s="14" t="str">
        <f>ISPLATNE_LISTE!D46</f>
        <v>Kick-boxing</v>
      </c>
      <c r="E46" s="15" t="str">
        <f>ISPLATNE_LISTE!F46</f>
        <v>-</v>
      </c>
      <c r="F46" s="98" t="e">
        <f>ISPLATNE_LISTE!#REF!</f>
        <v>#REF!</v>
      </c>
      <c r="G46" s="110">
        <f>ISPLATNE_LISTE!G46</f>
        <v>2600</v>
      </c>
      <c r="H46" s="111" t="e">
        <f>ISPLATNE_LISTE!#REF!</f>
        <v>#REF!</v>
      </c>
      <c r="I46" s="112" t="e">
        <f t="shared" si="1"/>
        <v>#REF!</v>
      </c>
      <c r="J46" s="113">
        <f>I.Kvartal!H46</f>
        <v>0</v>
      </c>
      <c r="K46" s="113">
        <f>II.Kvartal!H46</f>
        <v>0</v>
      </c>
      <c r="L46" s="113">
        <f>III.Kvartal!H46</f>
        <v>0</v>
      </c>
      <c r="M46" s="113">
        <f>IV.Kvartal!H46</f>
        <v>0</v>
      </c>
      <c r="N46" s="114">
        <f t="shared" si="2"/>
        <v>0</v>
      </c>
      <c r="O46" s="77" t="e">
        <f t="shared" si="3"/>
        <v>#REF!</v>
      </c>
      <c r="P46" s="22" t="e">
        <f t="shared" si="0"/>
        <v>#REF!</v>
      </c>
    </row>
    <row r="47" spans="1:16" s="8" customFormat="1" x14ac:dyDescent="0.25">
      <c r="A47" s="64">
        <f>IF(ISBLANK(B47),"",COUNTA(B$2:$B47))</f>
        <v>46</v>
      </c>
      <c r="B47" s="54" t="str">
        <f>ISPLATNE_LISTE!B47</f>
        <v>Kickboxing klub Pit Bull</v>
      </c>
      <c r="C47" s="55" t="str">
        <f>ISPLATNE_LISTE!C47</f>
        <v>Pojedinacni</v>
      </c>
      <c r="D47" s="55" t="str">
        <f>ISPLATNE_LISTE!D47</f>
        <v>Kick-boxing</v>
      </c>
      <c r="E47" s="56" t="str">
        <f>ISPLATNE_LISTE!F47</f>
        <v>I</v>
      </c>
      <c r="F47" s="98" t="e">
        <f>ISPLATNE_LISTE!#REF!</f>
        <v>#REF!</v>
      </c>
      <c r="G47" s="110">
        <f>ISPLATNE_LISTE!G47</f>
        <v>79369.55</v>
      </c>
      <c r="H47" s="111" t="e">
        <f>ISPLATNE_LISTE!#REF!</f>
        <v>#REF!</v>
      </c>
      <c r="I47" s="112" t="e">
        <f t="shared" si="1"/>
        <v>#REF!</v>
      </c>
      <c r="J47" s="113">
        <f>I.Kvartal!H47</f>
        <v>0</v>
      </c>
      <c r="K47" s="113">
        <f>II.Kvartal!H47</f>
        <v>0</v>
      </c>
      <c r="L47" s="113">
        <f>III.Kvartal!H47</f>
        <v>0</v>
      </c>
      <c r="M47" s="113">
        <f>IV.Kvartal!H47</f>
        <v>0</v>
      </c>
      <c r="N47" s="114">
        <f t="shared" si="2"/>
        <v>0</v>
      </c>
      <c r="O47" s="98" t="e">
        <f t="shared" si="3"/>
        <v>#REF!</v>
      </c>
      <c r="P47" s="22" t="e">
        <f t="shared" si="0"/>
        <v>#REF!</v>
      </c>
    </row>
    <row r="48" spans="1:16" s="8" customFormat="1" x14ac:dyDescent="0.25">
      <c r="A48" s="64">
        <f>IF(ISBLANK(B48),"",COUNTA(B$2:$B48))</f>
        <v>47</v>
      </c>
      <c r="B48" s="54" t="str">
        <f>ISPLATNE_LISTE!B48</f>
        <v>Košarkaški klub Akademija Žana Lelas</v>
      </c>
      <c r="C48" s="14" t="str">
        <f>ISPLATNE_LISTE!C48</f>
        <v>Ekipni</v>
      </c>
      <c r="D48" s="14" t="str">
        <f>ISPLATNE_LISTE!D48</f>
        <v>Košarka</v>
      </c>
      <c r="E48" s="15" t="str">
        <f>ISPLATNE_LISTE!F48</f>
        <v>IV</v>
      </c>
      <c r="F48" s="98" t="e">
        <f>ISPLATNE_LISTE!#REF!</f>
        <v>#REF!</v>
      </c>
      <c r="G48" s="110">
        <f>ISPLATNE_LISTE!G48</f>
        <v>49833.22</v>
      </c>
      <c r="H48" s="111" t="e">
        <f>ISPLATNE_LISTE!#REF!</f>
        <v>#REF!</v>
      </c>
      <c r="I48" s="112" t="e">
        <f t="shared" si="1"/>
        <v>#REF!</v>
      </c>
      <c r="J48" s="113">
        <f>I.Kvartal!H48</f>
        <v>0</v>
      </c>
      <c r="K48" s="113">
        <f>II.Kvartal!H48</f>
        <v>0</v>
      </c>
      <c r="L48" s="113">
        <f>III.Kvartal!H48</f>
        <v>0</v>
      </c>
      <c r="M48" s="113">
        <f>IV.Kvartal!H48</f>
        <v>0</v>
      </c>
      <c r="N48" s="114">
        <f t="shared" si="2"/>
        <v>0</v>
      </c>
      <c r="O48" s="77" t="e">
        <f t="shared" si="3"/>
        <v>#REF!</v>
      </c>
      <c r="P48" s="22" t="e">
        <f t="shared" si="0"/>
        <v>#REF!</v>
      </c>
    </row>
    <row r="49" spans="1:16" s="8" customFormat="1" x14ac:dyDescent="0.25">
      <c r="A49" s="64">
        <f>IF(ISBLANK(B49),"",COUNTA(B$2:$B49))</f>
        <v>48</v>
      </c>
      <c r="B49" s="54" t="str">
        <f>ISPLATNE_LISTE!B49</f>
        <v xml:space="preserve">Ženski košarkaški klub Split </v>
      </c>
      <c r="C49" s="14" t="str">
        <f>ISPLATNE_LISTE!C49</f>
        <v>Ekipni</v>
      </c>
      <c r="D49" s="14" t="str">
        <f>ISPLATNE_LISTE!D49</f>
        <v>Košarka</v>
      </c>
      <c r="E49" s="15" t="str">
        <f>ISPLATNE_LISTE!F49</f>
        <v>IV</v>
      </c>
      <c r="F49" s="98" t="e">
        <f>ISPLATNE_LISTE!#REF!</f>
        <v>#REF!</v>
      </c>
      <c r="G49" s="110">
        <f>ISPLATNE_LISTE!G49</f>
        <v>37742.380000000012</v>
      </c>
      <c r="H49" s="111" t="e">
        <f>ISPLATNE_LISTE!#REF!</f>
        <v>#REF!</v>
      </c>
      <c r="I49" s="112" t="e">
        <f t="shared" si="1"/>
        <v>#REF!</v>
      </c>
      <c r="J49" s="113">
        <f>I.Kvartal!H49</f>
        <v>0</v>
      </c>
      <c r="K49" s="113">
        <f>II.Kvartal!H49</f>
        <v>0</v>
      </c>
      <c r="L49" s="113">
        <f>III.Kvartal!H49</f>
        <v>0</v>
      </c>
      <c r="M49" s="113">
        <f>IV.Kvartal!H49</f>
        <v>0</v>
      </c>
      <c r="N49" s="114">
        <f t="shared" si="2"/>
        <v>0</v>
      </c>
      <c r="O49" s="77" t="e">
        <f t="shared" si="3"/>
        <v>#REF!</v>
      </c>
      <c r="P49" s="22" t="e">
        <f t="shared" si="0"/>
        <v>#REF!</v>
      </c>
    </row>
    <row r="50" spans="1:16" s="8" customFormat="1" x14ac:dyDescent="0.25">
      <c r="A50" s="64">
        <f>IF(ISBLANK(B50),"",COUNTA(B$2:$B50))</f>
        <v>49</v>
      </c>
      <c r="B50" s="54" t="str">
        <f>ISPLATNE_LISTE!B50</f>
        <v>Koturaljkaški klub Split</v>
      </c>
      <c r="C50" s="55" t="str">
        <f>ISPLATNE_LISTE!C50</f>
        <v>Pojedinacni</v>
      </c>
      <c r="D50" s="55" t="str">
        <f>ISPLATNE_LISTE!D50</f>
        <v>Koturaljkanje</v>
      </c>
      <c r="E50" s="56" t="str">
        <f>ISPLATNE_LISTE!F50</f>
        <v>-</v>
      </c>
      <c r="F50" s="98" t="e">
        <f>ISPLATNE_LISTE!#REF!</f>
        <v>#REF!</v>
      </c>
      <c r="G50" s="110">
        <f>ISPLATNE_LISTE!G50</f>
        <v>4600</v>
      </c>
      <c r="H50" s="111" t="e">
        <f>ISPLATNE_LISTE!#REF!</f>
        <v>#REF!</v>
      </c>
      <c r="I50" s="112" t="e">
        <f t="shared" si="1"/>
        <v>#REF!</v>
      </c>
      <c r="J50" s="113">
        <f>I.Kvartal!H50</f>
        <v>0</v>
      </c>
      <c r="K50" s="113">
        <f>II.Kvartal!H50</f>
        <v>0</v>
      </c>
      <c r="L50" s="113">
        <f>III.Kvartal!H50</f>
        <v>0</v>
      </c>
      <c r="M50" s="113">
        <f>IV.Kvartal!H50</f>
        <v>0</v>
      </c>
      <c r="N50" s="114">
        <f t="shared" si="2"/>
        <v>0</v>
      </c>
      <c r="O50" s="98" t="e">
        <f t="shared" si="3"/>
        <v>#REF!</v>
      </c>
      <c r="P50" s="22" t="e">
        <f t="shared" si="0"/>
        <v>#REF!</v>
      </c>
    </row>
    <row r="51" spans="1:16" s="8" customFormat="1" x14ac:dyDescent="0.25">
      <c r="A51" s="64">
        <f>IF(ISBLANK(B51),"",COUNTA(B$2:$B51))</f>
        <v>50</v>
      </c>
      <c r="B51" s="54" t="str">
        <f>ISPLATNE_LISTE!B51</f>
        <v>Kuglački klub Brodosplit</v>
      </c>
      <c r="C51" s="14" t="str">
        <f>ISPLATNE_LISTE!C51</f>
        <v>Pojedinacni</v>
      </c>
      <c r="D51" s="14" t="str">
        <f>ISPLATNE_LISTE!D51</f>
        <v>Kuglanje</v>
      </c>
      <c r="E51" s="15" t="str">
        <f>ISPLATNE_LISTE!F51</f>
        <v>-</v>
      </c>
      <c r="F51" s="98" t="e">
        <f>ISPLATNE_LISTE!#REF!</f>
        <v>#REF!</v>
      </c>
      <c r="G51" s="110">
        <f>ISPLATNE_LISTE!G51</f>
        <v>2600</v>
      </c>
      <c r="H51" s="111" t="e">
        <f>ISPLATNE_LISTE!#REF!</f>
        <v>#REF!</v>
      </c>
      <c r="I51" s="112" t="e">
        <f t="shared" si="1"/>
        <v>#REF!</v>
      </c>
      <c r="J51" s="113">
        <f>I.Kvartal!H51</f>
        <v>0</v>
      </c>
      <c r="K51" s="113">
        <f>II.Kvartal!H51</f>
        <v>0</v>
      </c>
      <c r="L51" s="113">
        <f>III.Kvartal!H51</f>
        <v>0</v>
      </c>
      <c r="M51" s="113">
        <f>IV.Kvartal!H51</f>
        <v>0</v>
      </c>
      <c r="N51" s="114">
        <f t="shared" si="2"/>
        <v>0</v>
      </c>
      <c r="O51" s="77" t="e">
        <f t="shared" si="3"/>
        <v>#REF!</v>
      </c>
      <c r="P51" s="22" t="e">
        <f t="shared" si="0"/>
        <v>#REF!</v>
      </c>
    </row>
    <row r="52" spans="1:16" s="8" customFormat="1" x14ac:dyDescent="0.25">
      <c r="A52" s="64">
        <f>IF(ISBLANK(B52),"",COUNTA(B$2:$B52))</f>
        <v>51</v>
      </c>
      <c r="B52" s="54" t="str">
        <f>ISPLATNE_LISTE!B52</f>
        <v>Kuglački klub Hrvatski vitezovi</v>
      </c>
      <c r="C52" s="14" t="str">
        <f>ISPLATNE_LISTE!C52</f>
        <v>Pojedinacni</v>
      </c>
      <c r="D52" s="14" t="str">
        <f>ISPLATNE_LISTE!D52</f>
        <v>Kuglanje</v>
      </c>
      <c r="E52" s="15" t="str">
        <f>ISPLATNE_LISTE!F52</f>
        <v>-</v>
      </c>
      <c r="F52" s="98" t="e">
        <f>ISPLATNE_LISTE!#REF!</f>
        <v>#REF!</v>
      </c>
      <c r="G52" s="110">
        <f>ISPLATNE_LISTE!G52</f>
        <v>2600</v>
      </c>
      <c r="H52" s="111" t="e">
        <f>ISPLATNE_LISTE!#REF!</f>
        <v>#REF!</v>
      </c>
      <c r="I52" s="112" t="e">
        <f t="shared" si="1"/>
        <v>#REF!</v>
      </c>
      <c r="J52" s="113">
        <f>I.Kvartal!H52</f>
        <v>0</v>
      </c>
      <c r="K52" s="113">
        <f>II.Kvartal!H52</f>
        <v>0</v>
      </c>
      <c r="L52" s="113">
        <f>III.Kvartal!H52</f>
        <v>0</v>
      </c>
      <c r="M52" s="113">
        <f>IV.Kvartal!H52</f>
        <v>0</v>
      </c>
      <c r="N52" s="114">
        <f t="shared" si="2"/>
        <v>0</v>
      </c>
      <c r="O52" s="77" t="e">
        <f t="shared" si="3"/>
        <v>#REF!</v>
      </c>
      <c r="P52" s="22" t="e">
        <f t="shared" si="0"/>
        <v>#REF!</v>
      </c>
    </row>
    <row r="53" spans="1:16" s="8" customFormat="1" x14ac:dyDescent="0.25">
      <c r="A53" s="64">
        <f>IF(ISBLANK(B53),"",COUNTA(B$2:$B53))</f>
        <v>52</v>
      </c>
      <c r="B53" s="54" t="str">
        <f>ISPLATNE_LISTE!B53</f>
        <v>Kuglački klub Marjan 1934</v>
      </c>
      <c r="C53" s="14" t="str">
        <f>ISPLATNE_LISTE!C53</f>
        <v>Pojedinacni</v>
      </c>
      <c r="D53" s="14" t="str">
        <f>ISPLATNE_LISTE!D53</f>
        <v>Kuglanje</v>
      </c>
      <c r="E53" s="15" t="str">
        <f>ISPLATNE_LISTE!F53</f>
        <v>-</v>
      </c>
      <c r="F53" s="98" t="e">
        <f>ISPLATNE_LISTE!#REF!</f>
        <v>#REF!</v>
      </c>
      <c r="G53" s="110">
        <f>ISPLATNE_LISTE!G53</f>
        <v>2600</v>
      </c>
      <c r="H53" s="111" t="e">
        <f>ISPLATNE_LISTE!#REF!</f>
        <v>#REF!</v>
      </c>
      <c r="I53" s="112" t="e">
        <f t="shared" si="1"/>
        <v>#REF!</v>
      </c>
      <c r="J53" s="113">
        <f>I.Kvartal!H53</f>
        <v>0</v>
      </c>
      <c r="K53" s="113">
        <f>II.Kvartal!H53</f>
        <v>0</v>
      </c>
      <c r="L53" s="113">
        <f>III.Kvartal!H53</f>
        <v>0</v>
      </c>
      <c r="M53" s="113">
        <f>IV.Kvartal!H53</f>
        <v>0</v>
      </c>
      <c r="N53" s="114">
        <f t="shared" si="2"/>
        <v>0</v>
      </c>
      <c r="O53" s="77" t="e">
        <f t="shared" si="3"/>
        <v>#REF!</v>
      </c>
      <c r="P53" s="22" t="e">
        <f t="shared" si="0"/>
        <v>#REF!</v>
      </c>
    </row>
    <row r="54" spans="1:16" s="8" customFormat="1" x14ac:dyDescent="0.25">
      <c r="A54" s="64">
        <f>IF(ISBLANK(B54),"",COUNTA(B$2:$B54))</f>
        <v>53</v>
      </c>
      <c r="B54" s="54" t="str">
        <f>ISPLATNE_LISTE!B54</f>
        <v>Kuglački klub Mertojak</v>
      </c>
      <c r="C54" s="14" t="str">
        <f>ISPLATNE_LISTE!C54</f>
        <v>Pojedinacni</v>
      </c>
      <c r="D54" s="14" t="str">
        <f>ISPLATNE_LISTE!D54</f>
        <v>Kuglanje</v>
      </c>
      <c r="E54" s="15" t="str">
        <f>ISPLATNE_LISTE!F54</f>
        <v>IV</v>
      </c>
      <c r="F54" s="98" t="e">
        <f>ISPLATNE_LISTE!#REF!</f>
        <v>#REF!</v>
      </c>
      <c r="G54" s="110">
        <f>ISPLATNE_LISTE!G54</f>
        <v>23621.839999999997</v>
      </c>
      <c r="H54" s="111" t="e">
        <f>ISPLATNE_LISTE!#REF!</f>
        <v>#REF!</v>
      </c>
      <c r="I54" s="112" t="e">
        <f t="shared" si="1"/>
        <v>#REF!</v>
      </c>
      <c r="J54" s="113">
        <f>I.Kvartal!H54</f>
        <v>0</v>
      </c>
      <c r="K54" s="113">
        <f>II.Kvartal!H54</f>
        <v>0</v>
      </c>
      <c r="L54" s="113">
        <f>III.Kvartal!H54</f>
        <v>0</v>
      </c>
      <c r="M54" s="113">
        <f>IV.Kvartal!H54</f>
        <v>0</v>
      </c>
      <c r="N54" s="114">
        <f t="shared" si="2"/>
        <v>0</v>
      </c>
      <c r="O54" s="77" t="e">
        <f t="shared" si="3"/>
        <v>#REF!</v>
      </c>
      <c r="P54" s="22" t="e">
        <f t="shared" si="0"/>
        <v>#REF!</v>
      </c>
    </row>
    <row r="55" spans="1:16" s="8" customFormat="1" x14ac:dyDescent="0.25">
      <c r="A55" s="64">
        <f>IF(ISBLANK(B55),"",COUNTA(B$2:$B55))</f>
        <v>54</v>
      </c>
      <c r="B55" s="54" t="str">
        <f>ISPLATNE_LISTE!B55</f>
        <v>Kuglački klub Poljud</v>
      </c>
      <c r="C55" s="14" t="str">
        <f>ISPLATNE_LISTE!C55</f>
        <v>Pojedinacni</v>
      </c>
      <c r="D55" s="14" t="str">
        <f>ISPLATNE_LISTE!D55</f>
        <v>Kuglanje</v>
      </c>
      <c r="E55" s="15" t="str">
        <f>ISPLATNE_LISTE!F55</f>
        <v>-</v>
      </c>
      <c r="F55" s="98" t="e">
        <f>ISPLATNE_LISTE!#REF!</f>
        <v>#REF!</v>
      </c>
      <c r="G55" s="110">
        <f>ISPLATNE_LISTE!G55</f>
        <v>2600</v>
      </c>
      <c r="H55" s="111" t="e">
        <f>ISPLATNE_LISTE!#REF!</f>
        <v>#REF!</v>
      </c>
      <c r="I55" s="112" t="e">
        <f t="shared" si="1"/>
        <v>#REF!</v>
      </c>
      <c r="J55" s="113">
        <f>I.Kvartal!H55</f>
        <v>0</v>
      </c>
      <c r="K55" s="113">
        <f>II.Kvartal!H55</f>
        <v>0</v>
      </c>
      <c r="L55" s="113">
        <f>III.Kvartal!H55</f>
        <v>0</v>
      </c>
      <c r="M55" s="113">
        <f>IV.Kvartal!H55</f>
        <v>0</v>
      </c>
      <c r="N55" s="114">
        <f t="shared" si="2"/>
        <v>0</v>
      </c>
      <c r="O55" s="77" t="e">
        <f t="shared" si="3"/>
        <v>#REF!</v>
      </c>
      <c r="P55" s="22" t="e">
        <f t="shared" si="0"/>
        <v>#REF!</v>
      </c>
    </row>
    <row r="56" spans="1:16" s="8" customFormat="1" x14ac:dyDescent="0.25">
      <c r="A56" s="64">
        <f>IF(ISBLANK(B56),"",COUNTA(B$2:$B56))</f>
        <v>55</v>
      </c>
      <c r="B56" s="54" t="str">
        <f>ISPLATNE_LISTE!B56</f>
        <v>Kuglački klub Poštar</v>
      </c>
      <c r="C56" s="14" t="str">
        <f>ISPLATNE_LISTE!C56</f>
        <v>Pojedinacni</v>
      </c>
      <c r="D56" s="14" t="str">
        <f>ISPLATNE_LISTE!D56</f>
        <v>Kuglanje</v>
      </c>
      <c r="E56" s="15" t="str">
        <f>ISPLATNE_LISTE!F56</f>
        <v>IV</v>
      </c>
      <c r="F56" s="98" t="e">
        <f>ISPLATNE_LISTE!#REF!</f>
        <v>#REF!</v>
      </c>
      <c r="G56" s="110">
        <f>ISPLATNE_LISTE!G56</f>
        <v>16116.780000000002</v>
      </c>
      <c r="H56" s="111" t="e">
        <f>ISPLATNE_LISTE!#REF!</f>
        <v>#REF!</v>
      </c>
      <c r="I56" s="112" t="e">
        <f t="shared" si="1"/>
        <v>#REF!</v>
      </c>
      <c r="J56" s="113">
        <f>I.Kvartal!H56</f>
        <v>0</v>
      </c>
      <c r="K56" s="113">
        <f>II.Kvartal!H56</f>
        <v>0</v>
      </c>
      <c r="L56" s="113">
        <f>III.Kvartal!H56</f>
        <v>0</v>
      </c>
      <c r="M56" s="113">
        <f>IV.Kvartal!H56</f>
        <v>0</v>
      </c>
      <c r="N56" s="114">
        <f t="shared" si="2"/>
        <v>0</v>
      </c>
      <c r="O56" s="77" t="e">
        <f t="shared" si="3"/>
        <v>#REF!</v>
      </c>
      <c r="P56" s="22" t="e">
        <f t="shared" si="0"/>
        <v>#REF!</v>
      </c>
    </row>
    <row r="57" spans="1:16" s="8" customFormat="1" x14ac:dyDescent="0.25">
      <c r="A57" s="64">
        <f>IF(ISBLANK(B57),"",COUNTA(B$2:$B57))</f>
        <v>56</v>
      </c>
      <c r="B57" s="54" t="str">
        <f>ISPLATNE_LISTE!B57</f>
        <v>Kuglački klub Promet</v>
      </c>
      <c r="C57" s="14" t="str">
        <f>ISPLATNE_LISTE!C57</f>
        <v>Pojedinacni</v>
      </c>
      <c r="D57" s="14" t="str">
        <f>ISPLATNE_LISTE!D57</f>
        <v>Kuglanje</v>
      </c>
      <c r="E57" s="15" t="str">
        <f>ISPLATNE_LISTE!F57</f>
        <v>-</v>
      </c>
      <c r="F57" s="98" t="e">
        <f>ISPLATNE_LISTE!#REF!</f>
        <v>#REF!</v>
      </c>
      <c r="G57" s="110">
        <f>ISPLATNE_LISTE!G57</f>
        <v>2600</v>
      </c>
      <c r="H57" s="111" t="e">
        <f>ISPLATNE_LISTE!#REF!</f>
        <v>#REF!</v>
      </c>
      <c r="I57" s="112" t="e">
        <f t="shared" si="1"/>
        <v>#REF!</v>
      </c>
      <c r="J57" s="113">
        <f>I.Kvartal!H57</f>
        <v>0</v>
      </c>
      <c r="K57" s="113">
        <f>II.Kvartal!H57</f>
        <v>0</v>
      </c>
      <c r="L57" s="113">
        <f>III.Kvartal!H57</f>
        <v>0</v>
      </c>
      <c r="M57" s="113">
        <f>IV.Kvartal!H57</f>
        <v>0</v>
      </c>
      <c r="N57" s="114">
        <f t="shared" si="2"/>
        <v>0</v>
      </c>
      <c r="O57" s="77" t="e">
        <f t="shared" si="3"/>
        <v>#REF!</v>
      </c>
      <c r="P57" s="22" t="e">
        <f t="shared" si="0"/>
        <v>#REF!</v>
      </c>
    </row>
    <row r="58" spans="1:16" s="8" customFormat="1" x14ac:dyDescent="0.25">
      <c r="A58" s="64">
        <f>IF(ISBLANK(B58),"",COUNTA(B$2:$B58))</f>
        <v>57</v>
      </c>
      <c r="B58" s="54" t="str">
        <f>ISPLATNE_LISTE!B58</f>
        <v>Kuglački klub Vrlika</v>
      </c>
      <c r="C58" s="14" t="str">
        <f>ISPLATNE_LISTE!C58</f>
        <v>Pojedinacni</v>
      </c>
      <c r="D58" s="14" t="str">
        <f>ISPLATNE_LISTE!D58</f>
        <v>Kuglanje</v>
      </c>
      <c r="E58" s="15" t="str">
        <f>ISPLATNE_LISTE!F58</f>
        <v>-</v>
      </c>
      <c r="F58" s="98" t="e">
        <f>ISPLATNE_LISTE!#REF!</f>
        <v>#REF!</v>
      </c>
      <c r="G58" s="110">
        <f>ISPLATNE_LISTE!G58</f>
        <v>2600</v>
      </c>
      <c r="H58" s="111" t="e">
        <f>ISPLATNE_LISTE!#REF!</f>
        <v>#REF!</v>
      </c>
      <c r="I58" s="112" t="e">
        <f t="shared" si="1"/>
        <v>#REF!</v>
      </c>
      <c r="J58" s="113">
        <f>I.Kvartal!H58</f>
        <v>0</v>
      </c>
      <c r="K58" s="113">
        <f>II.Kvartal!H58</f>
        <v>0</v>
      </c>
      <c r="L58" s="113">
        <f>III.Kvartal!H58</f>
        <v>0</v>
      </c>
      <c r="M58" s="113">
        <f>IV.Kvartal!H58</f>
        <v>0</v>
      </c>
      <c r="N58" s="114">
        <f t="shared" si="2"/>
        <v>0</v>
      </c>
      <c r="O58" s="77" t="e">
        <f t="shared" si="3"/>
        <v>#REF!</v>
      </c>
      <c r="P58" s="22" t="e">
        <f t="shared" si="0"/>
        <v>#REF!</v>
      </c>
    </row>
    <row r="59" spans="1:16" s="8" customFormat="1" x14ac:dyDescent="0.25">
      <c r="A59" s="64">
        <f>IF(ISBLANK(B59),"",COUNTA(B$2:$B59))</f>
        <v>58</v>
      </c>
      <c r="B59" s="54" t="str">
        <f>ISPLATNE_LISTE!B59</f>
        <v>Ženski kuglački klub Split</v>
      </c>
      <c r="C59" s="14" t="str">
        <f>ISPLATNE_LISTE!C59</f>
        <v>Pojedinacni</v>
      </c>
      <c r="D59" s="14" t="str">
        <f>ISPLATNE_LISTE!D59</f>
        <v>Kuglanje</v>
      </c>
      <c r="E59" s="15" t="str">
        <f>ISPLATNE_LISTE!F59</f>
        <v>IV</v>
      </c>
      <c r="F59" s="98" t="e">
        <f>ISPLATNE_LISTE!#REF!</f>
        <v>#REF!</v>
      </c>
      <c r="G59" s="110">
        <f>ISPLATNE_LISTE!G59</f>
        <v>14510.55</v>
      </c>
      <c r="H59" s="111" t="e">
        <f>ISPLATNE_LISTE!#REF!</f>
        <v>#REF!</v>
      </c>
      <c r="I59" s="112" t="e">
        <f t="shared" si="1"/>
        <v>#REF!</v>
      </c>
      <c r="J59" s="113">
        <f>I.Kvartal!H59</f>
        <v>0</v>
      </c>
      <c r="K59" s="113">
        <f>II.Kvartal!H59</f>
        <v>0</v>
      </c>
      <c r="L59" s="113">
        <f>III.Kvartal!H59</f>
        <v>0</v>
      </c>
      <c r="M59" s="113">
        <f>IV.Kvartal!H59</f>
        <v>0</v>
      </c>
      <c r="N59" s="114">
        <f t="shared" si="2"/>
        <v>0</v>
      </c>
      <c r="O59" s="77" t="e">
        <f t="shared" si="3"/>
        <v>#REF!</v>
      </c>
      <c r="P59" s="22" t="e">
        <f t="shared" si="0"/>
        <v>#REF!</v>
      </c>
    </row>
    <row r="60" spans="1:16" s="8" customFormat="1" x14ac:dyDescent="0.25">
      <c r="A60" s="64">
        <f>IF(ISBLANK(B60),"",COUNTA(B$2:$B60))</f>
        <v>59</v>
      </c>
      <c r="B60" s="54" t="str">
        <f>ISPLATNE_LISTE!B60</f>
        <v>Mačevalački klub Split</v>
      </c>
      <c r="C60" s="14" t="str">
        <f>ISPLATNE_LISTE!C60</f>
        <v>Pojedinacni</v>
      </c>
      <c r="D60" s="14" t="str">
        <f>ISPLATNE_LISTE!D60</f>
        <v>Mačevanje</v>
      </c>
      <c r="E60" s="15" t="str">
        <f>ISPLATNE_LISTE!F60</f>
        <v>III</v>
      </c>
      <c r="F60" s="98" t="e">
        <f>ISPLATNE_LISTE!#REF!</f>
        <v>#REF!</v>
      </c>
      <c r="G60" s="110">
        <f>ISPLATNE_LISTE!G60</f>
        <v>17259.489999999998</v>
      </c>
      <c r="H60" s="111" t="e">
        <f>ISPLATNE_LISTE!#REF!</f>
        <v>#REF!</v>
      </c>
      <c r="I60" s="112" t="e">
        <f t="shared" si="1"/>
        <v>#REF!</v>
      </c>
      <c r="J60" s="113">
        <f>I.Kvartal!H60</f>
        <v>0</v>
      </c>
      <c r="K60" s="113">
        <f>II.Kvartal!H60</f>
        <v>0</v>
      </c>
      <c r="L60" s="113">
        <f>III.Kvartal!H60</f>
        <v>0</v>
      </c>
      <c r="M60" s="113">
        <f>IV.Kvartal!H60</f>
        <v>0</v>
      </c>
      <c r="N60" s="114">
        <f t="shared" si="2"/>
        <v>0</v>
      </c>
      <c r="O60" s="77" t="e">
        <f t="shared" si="3"/>
        <v>#REF!</v>
      </c>
      <c r="P60" s="22" t="e">
        <f t="shared" si="0"/>
        <v>#REF!</v>
      </c>
    </row>
    <row r="61" spans="1:16" s="8" customFormat="1" x14ac:dyDescent="0.25">
      <c r="A61" s="64">
        <f>IF(ISBLANK(B61),"",COUNTA(B$2:$B61))</f>
        <v>60</v>
      </c>
      <c r="B61" s="54" t="str">
        <f>ISPLATNE_LISTE!B61</f>
        <v>Akademski malonogometni klub Universitas Split</v>
      </c>
      <c r="C61" s="55" t="str">
        <f>ISPLATNE_LISTE!C61</f>
        <v>Ekipni</v>
      </c>
      <c r="D61" s="55" t="str">
        <f>ISPLATNE_LISTE!D61</f>
        <v>Nogomet</v>
      </c>
      <c r="E61" s="56" t="str">
        <f>ISPLATNE_LISTE!F61</f>
        <v>II</v>
      </c>
      <c r="F61" s="98" t="e">
        <f>ISPLATNE_LISTE!#REF!</f>
        <v>#REF!</v>
      </c>
      <c r="G61" s="110">
        <f>ISPLATNE_LISTE!G61</f>
        <v>43616.41</v>
      </c>
      <c r="H61" s="111" t="e">
        <f>ISPLATNE_LISTE!#REF!</f>
        <v>#REF!</v>
      </c>
      <c r="I61" s="112" t="e">
        <f t="shared" si="1"/>
        <v>#REF!</v>
      </c>
      <c r="J61" s="113">
        <f>I.Kvartal!H61</f>
        <v>0</v>
      </c>
      <c r="K61" s="113">
        <f>II.Kvartal!H61</f>
        <v>0</v>
      </c>
      <c r="L61" s="113">
        <f>III.Kvartal!H61</f>
        <v>0</v>
      </c>
      <c r="M61" s="113">
        <f>IV.Kvartal!H61</f>
        <v>0</v>
      </c>
      <c r="N61" s="114">
        <f t="shared" si="2"/>
        <v>0</v>
      </c>
      <c r="O61" s="98" t="e">
        <f t="shared" si="3"/>
        <v>#REF!</v>
      </c>
      <c r="P61" s="22" t="e">
        <f t="shared" si="0"/>
        <v>#REF!</v>
      </c>
    </row>
    <row r="62" spans="1:16" s="8" customFormat="1" x14ac:dyDescent="0.25">
      <c r="A62" s="64">
        <f>IF(ISBLANK(B62),"",COUNTA(B$2:$B62))</f>
        <v>61</v>
      </c>
      <c r="B62" s="54" t="str">
        <f>ISPLATNE_LISTE!B62</f>
        <v>Futsal klub Genius</v>
      </c>
      <c r="C62" s="14" t="str">
        <f>ISPLATNE_LISTE!C62</f>
        <v>Ekipni</v>
      </c>
      <c r="D62" s="14" t="str">
        <f>ISPLATNE_LISTE!D62</f>
        <v>Nogomet</v>
      </c>
      <c r="E62" s="15" t="str">
        <f>ISPLATNE_LISTE!F62</f>
        <v>IV</v>
      </c>
      <c r="F62" s="98" t="e">
        <f>ISPLATNE_LISTE!#REF!</f>
        <v>#REF!</v>
      </c>
      <c r="G62" s="110">
        <f>ISPLATNE_LISTE!G62</f>
        <v>7849.4</v>
      </c>
      <c r="H62" s="111" t="e">
        <f>ISPLATNE_LISTE!#REF!</f>
        <v>#REF!</v>
      </c>
      <c r="I62" s="112" t="e">
        <f t="shared" si="1"/>
        <v>#REF!</v>
      </c>
      <c r="J62" s="113">
        <f>I.Kvartal!H62</f>
        <v>0</v>
      </c>
      <c r="K62" s="113">
        <f>II.Kvartal!H62</f>
        <v>0</v>
      </c>
      <c r="L62" s="113">
        <f>III.Kvartal!H62</f>
        <v>0</v>
      </c>
      <c r="M62" s="113">
        <f>IV.Kvartal!H62</f>
        <v>0</v>
      </c>
      <c r="N62" s="114">
        <f t="shared" si="2"/>
        <v>0</v>
      </c>
      <c r="O62" s="77" t="e">
        <f t="shared" si="3"/>
        <v>#REF!</v>
      </c>
      <c r="P62" s="22" t="e">
        <f t="shared" si="0"/>
        <v>#REF!</v>
      </c>
    </row>
    <row r="63" spans="1:16" s="8" customFormat="1" x14ac:dyDescent="0.25">
      <c r="A63" s="64">
        <f>IF(ISBLANK(B63),"",COUNTA(B$2:$B63))</f>
        <v>62</v>
      </c>
      <c r="B63" s="54" t="str">
        <f>ISPLATNE_LISTE!B63</f>
        <v>Malonogometni klub Bačvice</v>
      </c>
      <c r="C63" s="55" t="str">
        <f>ISPLATNE_LISTE!C63</f>
        <v>Ekipni</v>
      </c>
      <c r="D63" s="55" t="str">
        <f>ISPLATNE_LISTE!D63</f>
        <v>Nogomet</v>
      </c>
      <c r="E63" s="56" t="str">
        <f>ISPLATNE_LISTE!F63</f>
        <v>IV</v>
      </c>
      <c r="F63" s="98" t="e">
        <f>ISPLATNE_LISTE!#REF!</f>
        <v>#REF!</v>
      </c>
      <c r="G63" s="110">
        <f>ISPLATNE_LISTE!G63</f>
        <v>5828.1799999999994</v>
      </c>
      <c r="H63" s="111" t="e">
        <f>ISPLATNE_LISTE!#REF!</f>
        <v>#REF!</v>
      </c>
      <c r="I63" s="112" t="e">
        <f t="shared" si="1"/>
        <v>#REF!</v>
      </c>
      <c r="J63" s="113">
        <f>I.Kvartal!H63</f>
        <v>0</v>
      </c>
      <c r="K63" s="113">
        <f>II.Kvartal!H63</f>
        <v>0</v>
      </c>
      <c r="L63" s="113">
        <f>III.Kvartal!H63</f>
        <v>0</v>
      </c>
      <c r="M63" s="113">
        <f>IV.Kvartal!H63</f>
        <v>0</v>
      </c>
      <c r="N63" s="114">
        <f t="shared" si="2"/>
        <v>0</v>
      </c>
      <c r="O63" s="98" t="e">
        <f t="shared" si="3"/>
        <v>#REF!</v>
      </c>
      <c r="P63" s="22" t="e">
        <f t="shared" si="0"/>
        <v>#REF!</v>
      </c>
    </row>
    <row r="64" spans="1:16" s="8" customFormat="1" x14ac:dyDescent="0.25">
      <c r="A64" s="64">
        <f>IF(ISBLANK(B64),"",COUNTA(B$2:$B64))</f>
        <v>63</v>
      </c>
      <c r="B64" s="54" t="str">
        <f>ISPLATNE_LISTE!B64</f>
        <v>Malonogometni klub Hajduk</v>
      </c>
      <c r="C64" s="14" t="str">
        <f>ISPLATNE_LISTE!C64</f>
        <v>Ekipni</v>
      </c>
      <c r="D64" s="14" t="str">
        <f>ISPLATNE_LISTE!D64</f>
        <v>Nogomet</v>
      </c>
      <c r="E64" s="15" t="str">
        <f>ISPLATNE_LISTE!F64</f>
        <v>III</v>
      </c>
      <c r="F64" s="98" t="e">
        <f>ISPLATNE_LISTE!#REF!</f>
        <v>#REF!</v>
      </c>
      <c r="G64" s="110">
        <f>ISPLATNE_LISTE!G64</f>
        <v>32403.739999999998</v>
      </c>
      <c r="H64" s="111" t="e">
        <f>ISPLATNE_LISTE!#REF!</f>
        <v>#REF!</v>
      </c>
      <c r="I64" s="112" t="e">
        <f t="shared" si="1"/>
        <v>#REF!</v>
      </c>
      <c r="J64" s="113">
        <f>I.Kvartal!H64</f>
        <v>0</v>
      </c>
      <c r="K64" s="113">
        <f>II.Kvartal!H64</f>
        <v>0</v>
      </c>
      <c r="L64" s="113">
        <f>III.Kvartal!H64</f>
        <v>0</v>
      </c>
      <c r="M64" s="113">
        <f>IV.Kvartal!H64</f>
        <v>0</v>
      </c>
      <c r="N64" s="114">
        <f t="shared" si="2"/>
        <v>0</v>
      </c>
      <c r="O64" s="77" t="e">
        <f t="shared" si="3"/>
        <v>#REF!</v>
      </c>
      <c r="P64" s="22" t="e">
        <f t="shared" si="0"/>
        <v>#REF!</v>
      </c>
    </row>
    <row r="65" spans="1:16" s="8" customFormat="1" x14ac:dyDescent="0.25">
      <c r="A65" s="64">
        <f>IF(ISBLANK(B65),"",COUNTA(B$2:$B65))</f>
        <v>64</v>
      </c>
      <c r="B65" s="54" t="str">
        <f>ISPLATNE_LISTE!B65</f>
        <v>Malonogometni klub Mejaši</v>
      </c>
      <c r="C65" s="14" t="str">
        <f>ISPLATNE_LISTE!C65</f>
        <v>Ekipni</v>
      </c>
      <c r="D65" s="14" t="str">
        <f>ISPLATNE_LISTE!D65</f>
        <v>Nogomet</v>
      </c>
      <c r="E65" s="15" t="str">
        <f>ISPLATNE_LISTE!F65</f>
        <v>IV</v>
      </c>
      <c r="F65" s="98" t="e">
        <f>ISPLATNE_LISTE!#REF!</f>
        <v>#REF!</v>
      </c>
      <c r="G65" s="110">
        <f>ISPLATNE_LISTE!G65</f>
        <v>10156.4</v>
      </c>
      <c r="H65" s="111" t="e">
        <f>ISPLATNE_LISTE!#REF!</f>
        <v>#REF!</v>
      </c>
      <c r="I65" s="112" t="e">
        <f t="shared" si="1"/>
        <v>#REF!</v>
      </c>
      <c r="J65" s="113">
        <f>I.Kvartal!H65</f>
        <v>0</v>
      </c>
      <c r="K65" s="113">
        <f>II.Kvartal!H65</f>
        <v>0</v>
      </c>
      <c r="L65" s="113">
        <f>III.Kvartal!H65</f>
        <v>0</v>
      </c>
      <c r="M65" s="113">
        <f>IV.Kvartal!H65</f>
        <v>0</v>
      </c>
      <c r="N65" s="114">
        <f t="shared" si="2"/>
        <v>0</v>
      </c>
      <c r="O65" s="77" t="e">
        <f t="shared" si="3"/>
        <v>#REF!</v>
      </c>
      <c r="P65" s="22" t="e">
        <f t="shared" ref="P65:P127" si="4">IF(I65=0,0,N65/I65)</f>
        <v>#REF!</v>
      </c>
    </row>
    <row r="66" spans="1:16" s="8" customFormat="1" x14ac:dyDescent="0.25">
      <c r="A66" s="64">
        <f>IF(ISBLANK(B66),"",COUNTA(B$2:$B66))</f>
        <v>65</v>
      </c>
      <c r="B66" s="54" t="str">
        <f>ISPLATNE_LISTE!B66</f>
        <v>Malonogometni klub Split</v>
      </c>
      <c r="C66" s="14" t="str">
        <f>ISPLATNE_LISTE!C66</f>
        <v>Ekipni</v>
      </c>
      <c r="D66" s="14" t="str">
        <f>ISPLATNE_LISTE!D66</f>
        <v>Nogomet</v>
      </c>
      <c r="E66" s="15" t="str">
        <f>ISPLATNE_LISTE!F66</f>
        <v>IV</v>
      </c>
      <c r="F66" s="98" t="e">
        <f>ISPLATNE_LISTE!#REF!</f>
        <v>#REF!</v>
      </c>
      <c r="G66" s="110">
        <f>ISPLATNE_LISTE!G66</f>
        <v>20145.39</v>
      </c>
      <c r="H66" s="111" t="e">
        <f>ISPLATNE_LISTE!#REF!</f>
        <v>#REF!</v>
      </c>
      <c r="I66" s="112" t="e">
        <f t="shared" ref="I66:I128" si="5">SUM(G66:H66)</f>
        <v>#REF!</v>
      </c>
      <c r="J66" s="113">
        <f>I.Kvartal!H66</f>
        <v>0</v>
      </c>
      <c r="K66" s="113">
        <f>II.Kvartal!H66</f>
        <v>0</v>
      </c>
      <c r="L66" s="113">
        <f>III.Kvartal!H66</f>
        <v>0</v>
      </c>
      <c r="M66" s="113">
        <f>IV.Kvartal!H66</f>
        <v>0</v>
      </c>
      <c r="N66" s="114">
        <f t="shared" ref="N66:N128" si="6">SUM(J66:M66)</f>
        <v>0</v>
      </c>
      <c r="O66" s="77" t="e">
        <f t="shared" ref="O66:O128" si="7">N66-I66</f>
        <v>#REF!</v>
      </c>
      <c r="P66" s="22" t="e">
        <f t="shared" si="4"/>
        <v>#REF!</v>
      </c>
    </row>
    <row r="67" spans="1:16" s="8" customFormat="1" x14ac:dyDescent="0.25">
      <c r="A67" s="64">
        <f>IF(ISBLANK(B67),"",COUNTA(B$2:$B67))</f>
        <v>66</v>
      </c>
      <c r="B67" s="54" t="str">
        <f>ISPLATNE_LISTE!B67</f>
        <v>Malonogometni klub Torcida</v>
      </c>
      <c r="C67" s="14" t="str">
        <f>ISPLATNE_LISTE!C67</f>
        <v>Ekipni</v>
      </c>
      <c r="D67" s="14" t="str">
        <f>ISPLATNE_LISTE!D67</f>
        <v>Nogomet</v>
      </c>
      <c r="E67" s="15" t="str">
        <f>ISPLATNE_LISTE!F67</f>
        <v>III</v>
      </c>
      <c r="F67" s="98" t="e">
        <f>ISPLATNE_LISTE!#REF!</f>
        <v>#REF!</v>
      </c>
      <c r="G67" s="110">
        <f>ISPLATNE_LISTE!G67</f>
        <v>35508.69</v>
      </c>
      <c r="H67" s="111" t="e">
        <f>ISPLATNE_LISTE!#REF!</f>
        <v>#REF!</v>
      </c>
      <c r="I67" s="112" t="e">
        <f t="shared" si="5"/>
        <v>#REF!</v>
      </c>
      <c r="J67" s="113">
        <f>I.Kvartal!H67</f>
        <v>0</v>
      </c>
      <c r="K67" s="113">
        <f>II.Kvartal!H67</f>
        <v>0</v>
      </c>
      <c r="L67" s="113">
        <f>III.Kvartal!H67</f>
        <v>0</v>
      </c>
      <c r="M67" s="113">
        <f>IV.Kvartal!H67</f>
        <v>0</v>
      </c>
      <c r="N67" s="114">
        <f t="shared" si="6"/>
        <v>0</v>
      </c>
      <c r="O67" s="77" t="e">
        <f t="shared" si="7"/>
        <v>#REF!</v>
      </c>
      <c r="P67" s="22" t="e">
        <f t="shared" si="4"/>
        <v>#REF!</v>
      </c>
    </row>
    <row r="68" spans="1:16" s="8" customFormat="1" x14ac:dyDescent="0.25">
      <c r="A68" s="64">
        <f>IF(ISBLANK(B68),"",COUNTA(B$2:$B68))</f>
        <v>67</v>
      </c>
      <c r="B68" s="54" t="str">
        <f>ISPLATNE_LISTE!B68</f>
        <v>Dječji nogometni klub Talent</v>
      </c>
      <c r="C68" s="14" t="str">
        <f>ISPLATNE_LISTE!C68</f>
        <v>Ekipni</v>
      </c>
      <c r="D68" s="14" t="str">
        <f>ISPLATNE_LISTE!D68</f>
        <v>Nogomet</v>
      </c>
      <c r="E68" s="15" t="str">
        <f>ISPLATNE_LISTE!F68</f>
        <v>III</v>
      </c>
      <c r="F68" s="98" t="e">
        <f>ISPLATNE_LISTE!#REF!</f>
        <v>#REF!</v>
      </c>
      <c r="G68" s="110">
        <f>ISPLATNE_LISTE!G68</f>
        <v>16464.84</v>
      </c>
      <c r="H68" s="111" t="e">
        <f>ISPLATNE_LISTE!#REF!</f>
        <v>#REF!</v>
      </c>
      <c r="I68" s="112" t="e">
        <f t="shared" si="5"/>
        <v>#REF!</v>
      </c>
      <c r="J68" s="113">
        <f>I.Kvartal!H68</f>
        <v>0</v>
      </c>
      <c r="K68" s="113">
        <f>II.Kvartal!H68</f>
        <v>0</v>
      </c>
      <c r="L68" s="113">
        <f>III.Kvartal!H68</f>
        <v>0</v>
      </c>
      <c r="M68" s="113">
        <f>IV.Kvartal!H68</f>
        <v>0</v>
      </c>
      <c r="N68" s="114">
        <f t="shared" si="6"/>
        <v>0</v>
      </c>
      <c r="O68" s="77" t="e">
        <f t="shared" si="7"/>
        <v>#REF!</v>
      </c>
      <c r="P68" s="22" t="e">
        <f t="shared" si="4"/>
        <v>#REF!</v>
      </c>
    </row>
    <row r="69" spans="1:16" s="8" customFormat="1" x14ac:dyDescent="0.25">
      <c r="A69" s="64">
        <f>IF(ISBLANK(B69),"",COUNTA(B$2:$B69))</f>
        <v>68</v>
      </c>
      <c r="B69" s="54" t="str">
        <f>ISPLATNE_LISTE!B69</f>
        <v>Hrvatski braniteljski dragovoljački nogometni klub Mosor Sveti Jure</v>
      </c>
      <c r="C69" s="55" t="str">
        <f>ISPLATNE_LISTE!C69</f>
        <v>Ekipni</v>
      </c>
      <c r="D69" s="55" t="str">
        <f>ISPLATNE_LISTE!D69</f>
        <v>Nogomet</v>
      </c>
      <c r="E69" s="56" t="str">
        <f>ISPLATNE_LISTE!F69</f>
        <v>IV</v>
      </c>
      <c r="F69" s="98" t="e">
        <f>ISPLATNE_LISTE!#REF!</f>
        <v>#REF!</v>
      </c>
      <c r="G69" s="110">
        <f>ISPLATNE_LISTE!G69</f>
        <v>17510.89</v>
      </c>
      <c r="H69" s="111" t="e">
        <f>ISPLATNE_LISTE!#REF!</f>
        <v>#REF!</v>
      </c>
      <c r="I69" s="112" t="e">
        <f t="shared" si="5"/>
        <v>#REF!</v>
      </c>
      <c r="J69" s="113">
        <f>I.Kvartal!H69</f>
        <v>0</v>
      </c>
      <c r="K69" s="113">
        <f>II.Kvartal!H69</f>
        <v>0</v>
      </c>
      <c r="L69" s="113">
        <f>III.Kvartal!H69</f>
        <v>0</v>
      </c>
      <c r="M69" s="113">
        <f>IV.Kvartal!H69</f>
        <v>0</v>
      </c>
      <c r="N69" s="114">
        <f t="shared" si="6"/>
        <v>0</v>
      </c>
      <c r="O69" s="98" t="e">
        <f t="shared" si="7"/>
        <v>#REF!</v>
      </c>
      <c r="P69" s="22" t="e">
        <f t="shared" si="4"/>
        <v>#REF!</v>
      </c>
    </row>
    <row r="70" spans="1:16" s="8" customFormat="1" x14ac:dyDescent="0.25">
      <c r="A70" s="64">
        <f>IF(ISBLANK(B70),"",COUNTA(B$2:$B70))</f>
        <v>69</v>
      </c>
      <c r="B70" s="54" t="str">
        <f>ISPLATNE_LISTE!B70</f>
        <v>Nogometni klub Adriatic</v>
      </c>
      <c r="C70" s="14" t="str">
        <f>ISPLATNE_LISTE!C70</f>
        <v>Ekipni</v>
      </c>
      <c r="D70" s="14" t="str">
        <f>ISPLATNE_LISTE!D70</f>
        <v>Nogomet</v>
      </c>
      <c r="E70" s="15" t="str">
        <f>ISPLATNE_LISTE!F70</f>
        <v>I</v>
      </c>
      <c r="F70" s="98" t="e">
        <f>ISPLATNE_LISTE!#REF!</f>
        <v>#REF!</v>
      </c>
      <c r="G70" s="110">
        <f>ISPLATNE_LISTE!G70</f>
        <v>69148.899999999994</v>
      </c>
      <c r="H70" s="111" t="e">
        <f>ISPLATNE_LISTE!#REF!</f>
        <v>#REF!</v>
      </c>
      <c r="I70" s="112" t="e">
        <f t="shared" si="5"/>
        <v>#REF!</v>
      </c>
      <c r="J70" s="113">
        <f>I.Kvartal!H70</f>
        <v>0</v>
      </c>
      <c r="K70" s="113">
        <f>II.Kvartal!H70</f>
        <v>0</v>
      </c>
      <c r="L70" s="113">
        <f>III.Kvartal!H70</f>
        <v>0</v>
      </c>
      <c r="M70" s="113">
        <f>IV.Kvartal!H70</f>
        <v>0</v>
      </c>
      <c r="N70" s="114">
        <f t="shared" si="6"/>
        <v>0</v>
      </c>
      <c r="O70" s="77" t="e">
        <f t="shared" si="7"/>
        <v>#REF!</v>
      </c>
      <c r="P70" s="22" t="e">
        <f t="shared" si="4"/>
        <v>#REF!</v>
      </c>
    </row>
    <row r="71" spans="1:16" s="8" customFormat="1" x14ac:dyDescent="0.25">
      <c r="A71" s="64">
        <f>IF(ISBLANK(B71),"",COUNTA(B$2:$B71))</f>
        <v>70</v>
      </c>
      <c r="B71" s="54" t="str">
        <f>ISPLATNE_LISTE!B71</f>
        <v>Nogometni klub Bili as akademija Domagoj Balarin</v>
      </c>
      <c r="C71" s="14" t="str">
        <f>ISPLATNE_LISTE!C71</f>
        <v>Ekipni</v>
      </c>
      <c r="D71" s="14" t="str">
        <f>ISPLATNE_LISTE!D71</f>
        <v>Nogomet</v>
      </c>
      <c r="E71" s="15" t="str">
        <f>ISPLATNE_LISTE!F71</f>
        <v>IV</v>
      </c>
      <c r="F71" s="98" t="e">
        <f>ISPLATNE_LISTE!#REF!</f>
        <v>#REF!</v>
      </c>
      <c r="G71" s="110">
        <f>ISPLATNE_LISTE!G71</f>
        <v>10757.96</v>
      </c>
      <c r="H71" s="111" t="e">
        <f>ISPLATNE_LISTE!#REF!</f>
        <v>#REF!</v>
      </c>
      <c r="I71" s="112" t="e">
        <f t="shared" si="5"/>
        <v>#REF!</v>
      </c>
      <c r="J71" s="113">
        <f>I.Kvartal!H71</f>
        <v>0</v>
      </c>
      <c r="K71" s="113">
        <f>II.Kvartal!H71</f>
        <v>0</v>
      </c>
      <c r="L71" s="113">
        <f>III.Kvartal!H71</f>
        <v>0</v>
      </c>
      <c r="M71" s="113">
        <f>IV.Kvartal!H71</f>
        <v>0</v>
      </c>
      <c r="N71" s="114">
        <f t="shared" si="6"/>
        <v>0</v>
      </c>
      <c r="O71" s="77" t="e">
        <f t="shared" si="7"/>
        <v>#REF!</v>
      </c>
      <c r="P71" s="22" t="e">
        <f t="shared" si="4"/>
        <v>#REF!</v>
      </c>
    </row>
    <row r="72" spans="1:16" s="8" customFormat="1" x14ac:dyDescent="0.25">
      <c r="A72" s="64">
        <f>IF(ISBLANK(B72),"",COUNTA(B$2:$B72))</f>
        <v>71</v>
      </c>
      <c r="B72" s="54" t="str">
        <f>ISPLATNE_LISTE!B72</f>
        <v>Nogometni klub Dalmatinac</v>
      </c>
      <c r="C72" s="14" t="str">
        <f>ISPLATNE_LISTE!C72</f>
        <v>Ekipni</v>
      </c>
      <c r="D72" s="14" t="str">
        <f>ISPLATNE_LISTE!D72</f>
        <v>Nogomet</v>
      </c>
      <c r="E72" s="15" t="str">
        <f>ISPLATNE_LISTE!F72</f>
        <v>II</v>
      </c>
      <c r="F72" s="98" t="e">
        <f>ISPLATNE_LISTE!#REF!</f>
        <v>#REF!</v>
      </c>
      <c r="G72" s="110">
        <f>ISPLATNE_LISTE!G72</f>
        <v>33604.58</v>
      </c>
      <c r="H72" s="111" t="e">
        <f>ISPLATNE_LISTE!#REF!</f>
        <v>#REF!</v>
      </c>
      <c r="I72" s="112" t="e">
        <f t="shared" si="5"/>
        <v>#REF!</v>
      </c>
      <c r="J72" s="113">
        <f>I.Kvartal!H72</f>
        <v>0</v>
      </c>
      <c r="K72" s="113">
        <f>II.Kvartal!H72</f>
        <v>0</v>
      </c>
      <c r="L72" s="113">
        <f>III.Kvartal!H72</f>
        <v>0</v>
      </c>
      <c r="M72" s="113">
        <f>IV.Kvartal!H72</f>
        <v>0</v>
      </c>
      <c r="N72" s="114">
        <f t="shared" si="6"/>
        <v>0</v>
      </c>
      <c r="O72" s="77" t="e">
        <f t="shared" si="7"/>
        <v>#REF!</v>
      </c>
      <c r="P72" s="22" t="e">
        <f t="shared" si="4"/>
        <v>#REF!</v>
      </c>
    </row>
    <row r="73" spans="1:16" s="8" customFormat="1" x14ac:dyDescent="0.25">
      <c r="A73" s="64">
        <f>IF(ISBLANK(B73),"",COUNTA(B$2:$B73))</f>
        <v>72</v>
      </c>
      <c r="B73" s="54" t="str">
        <f>ISPLATNE_LISTE!B73</f>
        <v>Nogometni klub Mosor Žrnovnica</v>
      </c>
      <c r="C73" s="14" t="str">
        <f>ISPLATNE_LISTE!C73</f>
        <v>Ekipni</v>
      </c>
      <c r="D73" s="14" t="str">
        <f>ISPLATNE_LISTE!D73</f>
        <v>Nogomet</v>
      </c>
      <c r="E73" s="15" t="str">
        <f>ISPLATNE_LISTE!F73</f>
        <v>IV</v>
      </c>
      <c r="F73" s="98" t="e">
        <f>ISPLATNE_LISTE!#REF!</f>
        <v>#REF!</v>
      </c>
      <c r="G73" s="110">
        <f>ISPLATNE_LISTE!G73</f>
        <v>14004.369999999997</v>
      </c>
      <c r="H73" s="111" t="e">
        <f>ISPLATNE_LISTE!#REF!</f>
        <v>#REF!</v>
      </c>
      <c r="I73" s="112" t="e">
        <f t="shared" si="5"/>
        <v>#REF!</v>
      </c>
      <c r="J73" s="113">
        <f>I.Kvartal!H73</f>
        <v>0</v>
      </c>
      <c r="K73" s="113">
        <f>II.Kvartal!H73</f>
        <v>0</v>
      </c>
      <c r="L73" s="113">
        <f>III.Kvartal!H73</f>
        <v>0</v>
      </c>
      <c r="M73" s="113">
        <f>IV.Kvartal!H73</f>
        <v>0</v>
      </c>
      <c r="N73" s="114">
        <f t="shared" si="6"/>
        <v>0</v>
      </c>
      <c r="O73" s="77" t="e">
        <f t="shared" si="7"/>
        <v>#REF!</v>
      </c>
      <c r="P73" s="22" t="e">
        <f t="shared" si="4"/>
        <v>#REF!</v>
      </c>
    </row>
    <row r="74" spans="1:16" s="8" customFormat="1" x14ac:dyDescent="0.25">
      <c r="A74" s="64">
        <f>IF(ISBLANK(B74),"",COUNTA(B$2:$B74))</f>
        <v>73</v>
      </c>
      <c r="B74" s="54" t="str">
        <f>ISPLATNE_LISTE!B74</f>
        <v>Nogometni klub Poljičanin 1921</v>
      </c>
      <c r="C74" s="14" t="str">
        <f>ISPLATNE_LISTE!C74</f>
        <v>Ekipni</v>
      </c>
      <c r="D74" s="14" t="str">
        <f>ISPLATNE_LISTE!D74</f>
        <v>Nogomet</v>
      </c>
      <c r="E74" s="15" t="str">
        <f>ISPLATNE_LISTE!F74</f>
        <v>II</v>
      </c>
      <c r="F74" s="98" t="e">
        <f>ISPLATNE_LISTE!#REF!</f>
        <v>#REF!</v>
      </c>
      <c r="G74" s="110">
        <f>ISPLATNE_LISTE!G74</f>
        <v>34415.15</v>
      </c>
      <c r="H74" s="111" t="e">
        <f>ISPLATNE_LISTE!#REF!</f>
        <v>#REF!</v>
      </c>
      <c r="I74" s="112" t="e">
        <f t="shared" si="5"/>
        <v>#REF!</v>
      </c>
      <c r="J74" s="113">
        <f>I.Kvartal!H74</f>
        <v>0</v>
      </c>
      <c r="K74" s="113">
        <f>II.Kvartal!H74</f>
        <v>0</v>
      </c>
      <c r="L74" s="113">
        <f>III.Kvartal!H74</f>
        <v>0</v>
      </c>
      <c r="M74" s="113">
        <f>IV.Kvartal!H74</f>
        <v>0</v>
      </c>
      <c r="N74" s="114">
        <f t="shared" si="6"/>
        <v>0</v>
      </c>
      <c r="O74" s="77" t="e">
        <f t="shared" si="7"/>
        <v>#REF!</v>
      </c>
      <c r="P74" s="22" t="e">
        <f t="shared" si="4"/>
        <v>#REF!</v>
      </c>
    </row>
    <row r="75" spans="1:16" s="8" customFormat="1" x14ac:dyDescent="0.25">
      <c r="A75" s="64">
        <f>IF(ISBLANK(B75),"",COUNTA(B$2:$B75))</f>
        <v>74</v>
      </c>
      <c r="B75" s="54" t="str">
        <f>ISPLATNE_LISTE!B75</f>
        <v>Nogometni klub Pomak</v>
      </c>
      <c r="C75" s="14" t="str">
        <f>ISPLATNE_LISTE!C75</f>
        <v>Ekipni</v>
      </c>
      <c r="D75" s="14" t="str">
        <f>ISPLATNE_LISTE!D75</f>
        <v>Nogomet</v>
      </c>
      <c r="E75" s="15" t="str">
        <f>ISPLATNE_LISTE!F75</f>
        <v>III</v>
      </c>
      <c r="F75" s="98" t="e">
        <f>ISPLATNE_LISTE!#REF!</f>
        <v>#REF!</v>
      </c>
      <c r="G75" s="110">
        <f>ISPLATNE_LISTE!G75</f>
        <v>16420.3</v>
      </c>
      <c r="H75" s="111" t="e">
        <f>ISPLATNE_LISTE!#REF!</f>
        <v>#REF!</v>
      </c>
      <c r="I75" s="112" t="e">
        <f t="shared" si="5"/>
        <v>#REF!</v>
      </c>
      <c r="J75" s="113">
        <f>I.Kvartal!H75</f>
        <v>0</v>
      </c>
      <c r="K75" s="113">
        <f>II.Kvartal!H75</f>
        <v>0</v>
      </c>
      <c r="L75" s="113">
        <f>III.Kvartal!H75</f>
        <v>0</v>
      </c>
      <c r="M75" s="113">
        <f>IV.Kvartal!H75</f>
        <v>0</v>
      </c>
      <c r="N75" s="114">
        <f t="shared" si="6"/>
        <v>0</v>
      </c>
      <c r="O75" s="77" t="e">
        <f t="shared" si="7"/>
        <v>#REF!</v>
      </c>
      <c r="P75" s="22" t="e">
        <f t="shared" si="4"/>
        <v>#REF!</v>
      </c>
    </row>
    <row r="76" spans="1:16" s="8" customFormat="1" x14ac:dyDescent="0.25">
      <c r="A76" s="64">
        <f>IF(ISBLANK(B76),"",COUNTA(B$2:$B76))</f>
        <v>75</v>
      </c>
      <c r="B76" s="54" t="str">
        <f>ISPLATNE_LISTE!B76</f>
        <v>Nogometni klub Primorac</v>
      </c>
      <c r="C76" s="55" t="str">
        <f>ISPLATNE_LISTE!C76</f>
        <v>Ekipni</v>
      </c>
      <c r="D76" s="55" t="str">
        <f>ISPLATNE_LISTE!D76</f>
        <v>Nogomet</v>
      </c>
      <c r="E76" s="56" t="str">
        <f>ISPLATNE_LISTE!F76</f>
        <v>III</v>
      </c>
      <c r="F76" s="98" t="e">
        <f>ISPLATNE_LISTE!#REF!</f>
        <v>#REF!</v>
      </c>
      <c r="G76" s="110">
        <f>ISPLATNE_LISTE!G76</f>
        <v>34313.949999999997</v>
      </c>
      <c r="H76" s="111" t="e">
        <f>ISPLATNE_LISTE!#REF!</f>
        <v>#REF!</v>
      </c>
      <c r="I76" s="112" t="e">
        <f t="shared" si="5"/>
        <v>#REF!</v>
      </c>
      <c r="J76" s="113">
        <f>I.Kvartal!H76</f>
        <v>0</v>
      </c>
      <c r="K76" s="113">
        <f>II.Kvartal!H76</f>
        <v>0</v>
      </c>
      <c r="L76" s="113">
        <f>III.Kvartal!H76</f>
        <v>0</v>
      </c>
      <c r="M76" s="113">
        <f>IV.Kvartal!H76</f>
        <v>0</v>
      </c>
      <c r="N76" s="114">
        <f t="shared" si="6"/>
        <v>0</v>
      </c>
      <c r="O76" s="98" t="e">
        <f t="shared" si="7"/>
        <v>#REF!</v>
      </c>
      <c r="P76" s="22" t="e">
        <f t="shared" si="4"/>
        <v>#REF!</v>
      </c>
    </row>
    <row r="77" spans="1:16" s="8" customFormat="1" x14ac:dyDescent="0.25">
      <c r="A77" s="64">
        <f>IF(ISBLANK(B77),"",COUNTA(B$2:$B77))</f>
        <v>76</v>
      </c>
      <c r="B77" s="54" t="str">
        <f>ISPLATNE_LISTE!B77</f>
        <v>Nogometni klub Spalato</v>
      </c>
      <c r="C77" s="14" t="str">
        <f>ISPLATNE_LISTE!C77</f>
        <v>Ekipni</v>
      </c>
      <c r="D77" s="14" t="str">
        <f>ISPLATNE_LISTE!D77</f>
        <v>Nogomet</v>
      </c>
      <c r="E77" s="15" t="str">
        <f>ISPLATNE_LISTE!F77</f>
        <v>III</v>
      </c>
      <c r="F77" s="98" t="e">
        <f>ISPLATNE_LISTE!#REF!</f>
        <v>#REF!</v>
      </c>
      <c r="G77" s="110">
        <f>ISPLATNE_LISTE!G77</f>
        <v>17776.59</v>
      </c>
      <c r="H77" s="111" t="e">
        <f>ISPLATNE_LISTE!#REF!</f>
        <v>#REF!</v>
      </c>
      <c r="I77" s="112" t="e">
        <f t="shared" si="5"/>
        <v>#REF!</v>
      </c>
      <c r="J77" s="113">
        <f>I.Kvartal!H77</f>
        <v>0</v>
      </c>
      <c r="K77" s="113">
        <f>II.Kvartal!H77</f>
        <v>0</v>
      </c>
      <c r="L77" s="113">
        <f>III.Kvartal!H77</f>
        <v>0</v>
      </c>
      <c r="M77" s="113">
        <f>IV.Kvartal!H77</f>
        <v>0</v>
      </c>
      <c r="N77" s="114">
        <f t="shared" si="6"/>
        <v>0</v>
      </c>
      <c r="O77" s="77" t="e">
        <f t="shared" si="7"/>
        <v>#REF!</v>
      </c>
      <c r="P77" s="22" t="e">
        <f t="shared" si="4"/>
        <v>#REF!</v>
      </c>
    </row>
    <row r="78" spans="1:16" s="8" customFormat="1" x14ac:dyDescent="0.25">
      <c r="A78" s="64">
        <f>IF(ISBLANK(B78),"",COUNTA(B$2:$B78))</f>
        <v>77</v>
      </c>
      <c r="B78" s="54" t="str">
        <f>ISPLATNE_LISTE!B78</f>
        <v>Ženski nogometni klub Hajduk</v>
      </c>
      <c r="C78" s="14" t="str">
        <f>ISPLATNE_LISTE!C78</f>
        <v>Ekipni</v>
      </c>
      <c r="D78" s="14" t="str">
        <f>ISPLATNE_LISTE!D78</f>
        <v>Nogomet</v>
      </c>
      <c r="E78" s="15" t="str">
        <f>ISPLATNE_LISTE!F78</f>
        <v>II</v>
      </c>
      <c r="F78" s="98" t="e">
        <f>ISPLATNE_LISTE!#REF!</f>
        <v>#REF!</v>
      </c>
      <c r="G78" s="110">
        <f>ISPLATNE_LISTE!G78</f>
        <v>93880.43</v>
      </c>
      <c r="H78" s="111" t="e">
        <f>ISPLATNE_LISTE!#REF!</f>
        <v>#REF!</v>
      </c>
      <c r="I78" s="112" t="e">
        <f t="shared" si="5"/>
        <v>#REF!</v>
      </c>
      <c r="J78" s="113">
        <f>I.Kvartal!H78</f>
        <v>0</v>
      </c>
      <c r="K78" s="113">
        <f>II.Kvartal!H78</f>
        <v>0</v>
      </c>
      <c r="L78" s="113">
        <f>III.Kvartal!H78</f>
        <v>0</v>
      </c>
      <c r="M78" s="113">
        <f>IV.Kvartal!H78</f>
        <v>0</v>
      </c>
      <c r="N78" s="114">
        <f t="shared" si="6"/>
        <v>0</v>
      </c>
      <c r="O78" s="77" t="e">
        <f t="shared" si="7"/>
        <v>#REF!</v>
      </c>
      <c r="P78" s="22" t="e">
        <f t="shared" si="4"/>
        <v>#REF!</v>
      </c>
    </row>
    <row r="79" spans="1:16" s="8" customFormat="1" x14ac:dyDescent="0.25">
      <c r="A79" s="64">
        <f>IF(ISBLANK(B79),"",COUNTA(B$2:$B79))</f>
        <v>78</v>
      </c>
      <c r="B79" s="54" t="str">
        <f>ISPLATNE_LISTE!B79</f>
        <v>Ženski nogometni klub Split</v>
      </c>
      <c r="C79" s="55" t="str">
        <f>ISPLATNE_LISTE!C79</f>
        <v>Ekipni</v>
      </c>
      <c r="D79" s="55" t="str">
        <f>ISPLATNE_LISTE!D79</f>
        <v>Nogomet</v>
      </c>
      <c r="E79" s="56" t="str">
        <f>ISPLATNE_LISTE!F79</f>
        <v>III</v>
      </c>
      <c r="F79" s="98" t="e">
        <f>ISPLATNE_LISTE!#REF!</f>
        <v>#REF!</v>
      </c>
      <c r="G79" s="110">
        <f>ISPLATNE_LISTE!G79</f>
        <v>54940.33</v>
      </c>
      <c r="H79" s="111" t="e">
        <f>ISPLATNE_LISTE!#REF!</f>
        <v>#REF!</v>
      </c>
      <c r="I79" s="112" t="e">
        <f t="shared" si="5"/>
        <v>#REF!</v>
      </c>
      <c r="J79" s="113">
        <f>I.Kvartal!H79</f>
        <v>0</v>
      </c>
      <c r="K79" s="113">
        <f>II.Kvartal!H79</f>
        <v>0</v>
      </c>
      <c r="L79" s="113">
        <f>III.Kvartal!H79</f>
        <v>0</v>
      </c>
      <c r="M79" s="113">
        <f>IV.Kvartal!H79</f>
        <v>0</v>
      </c>
      <c r="N79" s="114">
        <f t="shared" si="6"/>
        <v>0</v>
      </c>
      <c r="O79" s="98" t="e">
        <f t="shared" si="7"/>
        <v>#REF!</v>
      </c>
      <c r="P79" s="22" t="e">
        <f t="shared" si="4"/>
        <v>#REF!</v>
      </c>
    </row>
    <row r="80" spans="1:16" s="8" customFormat="1" x14ac:dyDescent="0.25">
      <c r="A80" s="64">
        <f>IF(ISBLANK(B80),"",COUNTA(B$2:$B80))</f>
        <v>79</v>
      </c>
      <c r="B80" s="54" t="str">
        <f>ISPLATNE_LISTE!B80</f>
        <v>Klub odbojke na pijesku Žnjan</v>
      </c>
      <c r="C80" s="14" t="str">
        <f>ISPLATNE_LISTE!C80</f>
        <v>Ekipni</v>
      </c>
      <c r="D80" s="14" t="str">
        <f>ISPLATNE_LISTE!D80</f>
        <v>Odbojka</v>
      </c>
      <c r="E80" s="15" t="str">
        <f>ISPLATNE_LISTE!F80</f>
        <v>IV</v>
      </c>
      <c r="F80" s="98" t="e">
        <f>ISPLATNE_LISTE!#REF!</f>
        <v>#REF!</v>
      </c>
      <c r="G80" s="110">
        <f>ISPLATNE_LISTE!G80</f>
        <v>24757.73</v>
      </c>
      <c r="H80" s="111" t="e">
        <f>ISPLATNE_LISTE!#REF!</f>
        <v>#REF!</v>
      </c>
      <c r="I80" s="112" t="e">
        <f t="shared" si="5"/>
        <v>#REF!</v>
      </c>
      <c r="J80" s="113">
        <f>I.Kvartal!H80</f>
        <v>0</v>
      </c>
      <c r="K80" s="113">
        <f>II.Kvartal!H80</f>
        <v>0</v>
      </c>
      <c r="L80" s="113">
        <f>III.Kvartal!H80</f>
        <v>0</v>
      </c>
      <c r="M80" s="113">
        <f>IV.Kvartal!H80</f>
        <v>0</v>
      </c>
      <c r="N80" s="114">
        <f t="shared" si="6"/>
        <v>0</v>
      </c>
      <c r="O80" s="77" t="e">
        <f t="shared" si="7"/>
        <v>#REF!</v>
      </c>
      <c r="P80" s="22" t="e">
        <f t="shared" si="4"/>
        <v>#REF!</v>
      </c>
    </row>
    <row r="81" spans="1:16" s="8" customFormat="1" x14ac:dyDescent="0.25">
      <c r="A81" s="64">
        <f>IF(ISBLANK(B81),"",COUNTA(B$2:$B81))</f>
        <v>80</v>
      </c>
      <c r="B81" s="54" t="str">
        <f>ISPLATNE_LISTE!B81</f>
        <v>Odbojkaški klub Brda</v>
      </c>
      <c r="C81" s="55" t="str">
        <f>ISPLATNE_LISTE!C81</f>
        <v>Ekipni</v>
      </c>
      <c r="D81" s="55" t="str">
        <f>ISPLATNE_LISTE!D81</f>
        <v>Odbojka</v>
      </c>
      <c r="E81" s="56" t="str">
        <f>ISPLATNE_LISTE!F81</f>
        <v>II</v>
      </c>
      <c r="F81" s="98" t="e">
        <f>ISPLATNE_LISTE!#REF!</f>
        <v>#REF!</v>
      </c>
      <c r="G81" s="110">
        <f>ISPLATNE_LISTE!G81</f>
        <v>58732.139999999992</v>
      </c>
      <c r="H81" s="111" t="e">
        <f>ISPLATNE_LISTE!#REF!</f>
        <v>#REF!</v>
      </c>
      <c r="I81" s="112" t="e">
        <f t="shared" si="5"/>
        <v>#REF!</v>
      </c>
      <c r="J81" s="113">
        <f>I.Kvartal!H81</f>
        <v>0</v>
      </c>
      <c r="K81" s="113">
        <f>II.Kvartal!H81</f>
        <v>0</v>
      </c>
      <c r="L81" s="113">
        <f>III.Kvartal!H81</f>
        <v>0</v>
      </c>
      <c r="M81" s="113">
        <f>IV.Kvartal!H81</f>
        <v>0</v>
      </c>
      <c r="N81" s="114">
        <f t="shared" si="6"/>
        <v>0</v>
      </c>
      <c r="O81" s="98" t="e">
        <f t="shared" si="7"/>
        <v>#REF!</v>
      </c>
      <c r="P81" s="22" t="e">
        <f t="shared" si="4"/>
        <v>#REF!</v>
      </c>
    </row>
    <row r="82" spans="1:16" s="8" customFormat="1" x14ac:dyDescent="0.25">
      <c r="A82" s="64">
        <f>IF(ISBLANK(B82),"",COUNTA(B$2:$B82))</f>
        <v>81</v>
      </c>
      <c r="B82" s="54" t="str">
        <f>ISPLATNE_LISTE!B82</f>
        <v>Odbojkaški klub Split</v>
      </c>
      <c r="C82" s="14" t="str">
        <f>ISPLATNE_LISTE!C82</f>
        <v>Ekipni</v>
      </c>
      <c r="D82" s="14" t="str">
        <f>ISPLATNE_LISTE!D82</f>
        <v>Odbojka</v>
      </c>
      <c r="E82" s="15" t="str">
        <f>ISPLATNE_LISTE!F82</f>
        <v>I</v>
      </c>
      <c r="F82" s="98" t="e">
        <f>ISPLATNE_LISTE!#REF!</f>
        <v>#REF!</v>
      </c>
      <c r="G82" s="110">
        <f>ISPLATNE_LISTE!G82</f>
        <v>100112.81</v>
      </c>
      <c r="H82" s="111" t="e">
        <f>ISPLATNE_LISTE!#REF!</f>
        <v>#REF!</v>
      </c>
      <c r="I82" s="112" t="e">
        <f t="shared" si="5"/>
        <v>#REF!</v>
      </c>
      <c r="J82" s="113">
        <f>I.Kvartal!H82</f>
        <v>0</v>
      </c>
      <c r="K82" s="113">
        <f>II.Kvartal!H82</f>
        <v>0</v>
      </c>
      <c r="L82" s="113">
        <f>III.Kvartal!H82</f>
        <v>0</v>
      </c>
      <c r="M82" s="113">
        <f>IV.Kvartal!H82</f>
        <v>0</v>
      </c>
      <c r="N82" s="114">
        <f t="shared" si="6"/>
        <v>0</v>
      </c>
      <c r="O82" s="77" t="e">
        <f t="shared" si="7"/>
        <v>#REF!</v>
      </c>
      <c r="P82" s="22" t="e">
        <f t="shared" si="4"/>
        <v>#REF!</v>
      </c>
    </row>
    <row r="83" spans="1:16" s="8" customFormat="1" x14ac:dyDescent="0.25">
      <c r="A83" s="64">
        <f>IF(ISBLANK(B83),"",COUNTA(B$2:$B83))</f>
        <v>82</v>
      </c>
      <c r="B83" s="54" t="str">
        <f>ISPLATNE_LISTE!B83</f>
        <v>Odbojkaški ženski klub Split Volley team</v>
      </c>
      <c r="C83" s="14" t="str">
        <f>ISPLATNE_LISTE!C83</f>
        <v>Ekipni</v>
      </c>
      <c r="D83" s="14" t="str">
        <f>ISPLATNE_LISTE!D83</f>
        <v>Odbojka</v>
      </c>
      <c r="E83" s="15" t="str">
        <f>ISPLATNE_LISTE!F83</f>
        <v>-</v>
      </c>
      <c r="F83" s="98" t="e">
        <f>ISPLATNE_LISTE!#REF!</f>
        <v>#REF!</v>
      </c>
      <c r="G83" s="110">
        <f>ISPLATNE_LISTE!G83</f>
        <v>2600</v>
      </c>
      <c r="H83" s="111" t="e">
        <f>ISPLATNE_LISTE!#REF!</f>
        <v>#REF!</v>
      </c>
      <c r="I83" s="112" t="e">
        <f t="shared" si="5"/>
        <v>#REF!</v>
      </c>
      <c r="J83" s="113">
        <f>I.Kvartal!H83</f>
        <v>0</v>
      </c>
      <c r="K83" s="113">
        <f>II.Kvartal!H83</f>
        <v>0</v>
      </c>
      <c r="L83" s="113">
        <f>III.Kvartal!H83</f>
        <v>0</v>
      </c>
      <c r="M83" s="113">
        <f>IV.Kvartal!H83</f>
        <v>0</v>
      </c>
      <c r="N83" s="114">
        <f t="shared" si="6"/>
        <v>0</v>
      </c>
      <c r="O83" s="77" t="e">
        <f t="shared" si="7"/>
        <v>#REF!</v>
      </c>
      <c r="P83" s="22" t="e">
        <f t="shared" si="4"/>
        <v>#REF!</v>
      </c>
    </row>
    <row r="84" spans="1:16" s="8" customFormat="1" x14ac:dyDescent="0.25">
      <c r="A84" s="64">
        <f>IF(ISBLANK(B84),"",COUNTA(B$2:$B84))</f>
        <v>83</v>
      </c>
      <c r="B84" s="54" t="str">
        <f>ISPLATNE_LISTE!B84</f>
        <v>Pikado klub Dioklecijan</v>
      </c>
      <c r="C84" s="14" t="str">
        <f>ISPLATNE_LISTE!C84</f>
        <v>Pojedinacni</v>
      </c>
      <c r="D84" s="14" t="str">
        <f>ISPLATNE_LISTE!D84</f>
        <v>Pikado</v>
      </c>
      <c r="E84" s="15" t="str">
        <f>ISPLATNE_LISTE!F84</f>
        <v>III</v>
      </c>
      <c r="F84" s="98" t="e">
        <f>ISPLATNE_LISTE!#REF!</f>
        <v>#REF!</v>
      </c>
      <c r="G84" s="110">
        <f>ISPLATNE_LISTE!G84</f>
        <v>37635.329999999994</v>
      </c>
      <c r="H84" s="111" t="e">
        <f>ISPLATNE_LISTE!#REF!</f>
        <v>#REF!</v>
      </c>
      <c r="I84" s="112" t="e">
        <f t="shared" si="5"/>
        <v>#REF!</v>
      </c>
      <c r="J84" s="113">
        <f>I.Kvartal!H84</f>
        <v>0</v>
      </c>
      <c r="K84" s="113">
        <f>II.Kvartal!H84</f>
        <v>0</v>
      </c>
      <c r="L84" s="113">
        <f>III.Kvartal!H84</f>
        <v>0</v>
      </c>
      <c r="M84" s="113">
        <f>IV.Kvartal!H84</f>
        <v>0</v>
      </c>
      <c r="N84" s="114">
        <f t="shared" si="6"/>
        <v>0</v>
      </c>
      <c r="O84" s="77" t="e">
        <f t="shared" si="7"/>
        <v>#REF!</v>
      </c>
      <c r="P84" s="22" t="e">
        <f t="shared" si="4"/>
        <v>#REF!</v>
      </c>
    </row>
    <row r="85" spans="1:16" s="8" customFormat="1" x14ac:dyDescent="0.25">
      <c r="A85" s="64">
        <f>IF(ISBLANK(B85),"",COUNTA(B$2:$B85))</f>
        <v>84</v>
      </c>
      <c r="B85" s="54" t="str">
        <f>ISPLATNE_LISTE!B85</f>
        <v>Pikado klub Uvik Kontra</v>
      </c>
      <c r="C85" s="14" t="str">
        <f>ISPLATNE_LISTE!C85</f>
        <v>Pojedinacni</v>
      </c>
      <c r="D85" s="14" t="str">
        <f>ISPLATNE_LISTE!D85</f>
        <v>Pikado</v>
      </c>
      <c r="E85" s="15" t="str">
        <f>ISPLATNE_LISTE!F85</f>
        <v>-</v>
      </c>
      <c r="F85" s="98" t="e">
        <f>ISPLATNE_LISTE!#REF!</f>
        <v>#REF!</v>
      </c>
      <c r="G85" s="110">
        <f>ISPLATNE_LISTE!G85</f>
        <v>2600</v>
      </c>
      <c r="H85" s="111" t="e">
        <f>ISPLATNE_LISTE!#REF!</f>
        <v>#REF!</v>
      </c>
      <c r="I85" s="112" t="e">
        <f t="shared" si="5"/>
        <v>#REF!</v>
      </c>
      <c r="J85" s="113">
        <f>I.Kvartal!H85</f>
        <v>0</v>
      </c>
      <c r="K85" s="113">
        <f>II.Kvartal!H85</f>
        <v>0</v>
      </c>
      <c r="L85" s="113">
        <f>III.Kvartal!H85</f>
        <v>0</v>
      </c>
      <c r="M85" s="113">
        <f>IV.Kvartal!H85</f>
        <v>0</v>
      </c>
      <c r="N85" s="114">
        <f t="shared" si="6"/>
        <v>0</v>
      </c>
      <c r="O85" s="77" t="e">
        <f t="shared" si="7"/>
        <v>#REF!</v>
      </c>
      <c r="P85" s="22" t="e">
        <f t="shared" si="4"/>
        <v>#REF!</v>
      </c>
    </row>
    <row r="86" spans="1:16" s="8" customFormat="1" x14ac:dyDescent="0.25">
      <c r="A86" s="64">
        <f>IF(ISBLANK(B86),"",COUNTA(B$2:$B86))</f>
        <v>85</v>
      </c>
      <c r="B86" s="54" t="str">
        <f>ISPLATNE_LISTE!B86</f>
        <v>Plivački klub Grdelin</v>
      </c>
      <c r="C86" s="14" t="str">
        <f>ISPLATNE_LISTE!C86</f>
        <v>Pojedinacni</v>
      </c>
      <c r="D86" s="14" t="str">
        <f>ISPLATNE_LISTE!D86</f>
        <v>Plivanje</v>
      </c>
      <c r="E86" s="15" t="str">
        <f>ISPLATNE_LISTE!F86</f>
        <v>II</v>
      </c>
      <c r="F86" s="98" t="e">
        <f>ISPLATNE_LISTE!#REF!</f>
        <v>#REF!</v>
      </c>
      <c r="G86" s="110">
        <f>ISPLATNE_LISTE!G86</f>
        <v>38060.640000000007</v>
      </c>
      <c r="H86" s="111" t="e">
        <f>ISPLATNE_LISTE!#REF!</f>
        <v>#REF!</v>
      </c>
      <c r="I86" s="112" t="e">
        <f t="shared" si="5"/>
        <v>#REF!</v>
      </c>
      <c r="J86" s="113">
        <f>I.Kvartal!H86</f>
        <v>0</v>
      </c>
      <c r="K86" s="113">
        <f>II.Kvartal!H86</f>
        <v>0</v>
      </c>
      <c r="L86" s="113">
        <f>III.Kvartal!H86</f>
        <v>0</v>
      </c>
      <c r="M86" s="113">
        <f>IV.Kvartal!H86</f>
        <v>0</v>
      </c>
      <c r="N86" s="114">
        <f t="shared" si="6"/>
        <v>0</v>
      </c>
      <c r="O86" s="77" t="e">
        <f t="shared" si="7"/>
        <v>#REF!</v>
      </c>
      <c r="P86" s="22" t="e">
        <f t="shared" si="4"/>
        <v>#REF!</v>
      </c>
    </row>
    <row r="87" spans="1:16" s="8" customFormat="1" x14ac:dyDescent="0.25">
      <c r="A87" s="64">
        <f>IF(ISBLANK(B87),"",COUNTA(B$2:$B87))</f>
        <v>86</v>
      </c>
      <c r="B87" s="54" t="str">
        <f>ISPLATNE_LISTE!B87</f>
        <v>Plivački klub Jadran</v>
      </c>
      <c r="C87" s="14" t="str">
        <f>ISPLATNE_LISTE!C87</f>
        <v>Pojedinacni</v>
      </c>
      <c r="D87" s="14" t="str">
        <f>ISPLATNE_LISTE!D87</f>
        <v>Plivanje</v>
      </c>
      <c r="E87" s="15" t="str">
        <f>ISPLATNE_LISTE!F87</f>
        <v>I</v>
      </c>
      <c r="F87" s="98" t="e">
        <f>ISPLATNE_LISTE!#REF!</f>
        <v>#REF!</v>
      </c>
      <c r="G87" s="110">
        <f>ISPLATNE_LISTE!G87</f>
        <v>46771.240000000005</v>
      </c>
      <c r="H87" s="111" t="e">
        <f>ISPLATNE_LISTE!#REF!</f>
        <v>#REF!</v>
      </c>
      <c r="I87" s="112" t="e">
        <f t="shared" si="5"/>
        <v>#REF!</v>
      </c>
      <c r="J87" s="113">
        <f>I.Kvartal!H87</f>
        <v>0</v>
      </c>
      <c r="K87" s="113">
        <f>II.Kvartal!H87</f>
        <v>0</v>
      </c>
      <c r="L87" s="113">
        <f>III.Kvartal!H87</f>
        <v>0</v>
      </c>
      <c r="M87" s="113">
        <f>IV.Kvartal!H87</f>
        <v>0</v>
      </c>
      <c r="N87" s="114">
        <f t="shared" si="6"/>
        <v>0</v>
      </c>
      <c r="O87" s="77" t="e">
        <f t="shared" si="7"/>
        <v>#REF!</v>
      </c>
      <c r="P87" s="22" t="e">
        <f t="shared" si="4"/>
        <v>#REF!</v>
      </c>
    </row>
    <row r="88" spans="1:16" s="8" customFormat="1" x14ac:dyDescent="0.25">
      <c r="A88" s="64">
        <f>IF(ISBLANK(B88),"",COUNTA(B$2:$B88))</f>
        <v>87</v>
      </c>
      <c r="B88" s="54" t="str">
        <f>ISPLATNE_LISTE!B88</f>
        <v>Plivački klub Mornar</v>
      </c>
      <c r="C88" s="14" t="str">
        <f>ISPLATNE_LISTE!C88</f>
        <v>Pojedinacni</v>
      </c>
      <c r="D88" s="14" t="str">
        <f>ISPLATNE_LISTE!D88</f>
        <v>Plivanje</v>
      </c>
      <c r="E88" s="15" t="str">
        <f>ISPLATNE_LISTE!F88</f>
        <v>I</v>
      </c>
      <c r="F88" s="98" t="e">
        <f>ISPLATNE_LISTE!#REF!</f>
        <v>#REF!</v>
      </c>
      <c r="G88" s="110">
        <f>ISPLATNE_LISTE!G88</f>
        <v>44500.42</v>
      </c>
      <c r="H88" s="111" t="e">
        <f>ISPLATNE_LISTE!#REF!</f>
        <v>#REF!</v>
      </c>
      <c r="I88" s="112" t="e">
        <f t="shared" si="5"/>
        <v>#REF!</v>
      </c>
      <c r="J88" s="113">
        <f>I.Kvartal!H88</f>
        <v>0</v>
      </c>
      <c r="K88" s="113">
        <f>II.Kvartal!H88</f>
        <v>0</v>
      </c>
      <c r="L88" s="113">
        <f>III.Kvartal!H88</f>
        <v>0</v>
      </c>
      <c r="M88" s="113">
        <f>IV.Kvartal!H88</f>
        <v>0</v>
      </c>
      <c r="N88" s="114">
        <f t="shared" si="6"/>
        <v>0</v>
      </c>
      <c r="O88" s="77" t="e">
        <f t="shared" si="7"/>
        <v>#REF!</v>
      </c>
      <c r="P88" s="22" t="e">
        <f t="shared" si="4"/>
        <v>#REF!</v>
      </c>
    </row>
    <row r="89" spans="1:16" s="8" customFormat="1" x14ac:dyDescent="0.25">
      <c r="A89" s="64">
        <f>IF(ISBLANK(B89),"",COUNTA(B$2:$B89))</f>
        <v>88</v>
      </c>
      <c r="B89" s="54" t="str">
        <f>ISPLATNE_LISTE!B89</f>
        <v>Plivački omladinski športski klub Pošk</v>
      </c>
      <c r="C89" s="14" t="str">
        <f>ISPLATNE_LISTE!C89</f>
        <v>Pojedinacni</v>
      </c>
      <c r="D89" s="14" t="str">
        <f>ISPLATNE_LISTE!D89</f>
        <v>Plivanje</v>
      </c>
      <c r="E89" s="15" t="str">
        <f>ISPLATNE_LISTE!F89</f>
        <v>I</v>
      </c>
      <c r="F89" s="98" t="e">
        <f>ISPLATNE_LISTE!#REF!</f>
        <v>#REF!</v>
      </c>
      <c r="G89" s="110">
        <f>ISPLATNE_LISTE!G89</f>
        <v>41512.850000000006</v>
      </c>
      <c r="H89" s="111" t="e">
        <f>ISPLATNE_LISTE!#REF!</f>
        <v>#REF!</v>
      </c>
      <c r="I89" s="112" t="e">
        <f t="shared" si="5"/>
        <v>#REF!</v>
      </c>
      <c r="J89" s="113">
        <f>I.Kvartal!H89</f>
        <v>0</v>
      </c>
      <c r="K89" s="113">
        <f>II.Kvartal!H89</f>
        <v>0</v>
      </c>
      <c r="L89" s="113">
        <f>III.Kvartal!H89</f>
        <v>0</v>
      </c>
      <c r="M89" s="113">
        <f>IV.Kvartal!H89</f>
        <v>0</v>
      </c>
      <c r="N89" s="114">
        <f t="shared" si="6"/>
        <v>0</v>
      </c>
      <c r="O89" s="77" t="e">
        <f t="shared" si="7"/>
        <v>#REF!</v>
      </c>
      <c r="P89" s="22" t="e">
        <f t="shared" si="4"/>
        <v>#REF!</v>
      </c>
    </row>
    <row r="90" spans="1:16" s="8" customFormat="1" x14ac:dyDescent="0.25">
      <c r="A90" s="64">
        <f>IF(ISBLANK(B90),"",COUNTA(B$2:$B90))</f>
        <v>89</v>
      </c>
      <c r="B90" s="54" t="str">
        <f>ISPLATNE_LISTE!B90</f>
        <v>Ragbi klub Nada</v>
      </c>
      <c r="C90" s="55" t="str">
        <f>ISPLATNE_LISTE!C90</f>
        <v>Ekipni</v>
      </c>
      <c r="D90" s="55" t="str">
        <f>ISPLATNE_LISTE!D90</f>
        <v>Ragbi</v>
      </c>
      <c r="E90" s="56" t="str">
        <f>ISPLATNE_LISTE!F90</f>
        <v>II</v>
      </c>
      <c r="F90" s="98" t="e">
        <f>ISPLATNE_LISTE!#REF!</f>
        <v>#REF!</v>
      </c>
      <c r="G90" s="110">
        <f>ISPLATNE_LISTE!G90</f>
        <v>58164.119999999988</v>
      </c>
      <c r="H90" s="111" t="e">
        <f>ISPLATNE_LISTE!#REF!</f>
        <v>#REF!</v>
      </c>
      <c r="I90" s="112" t="e">
        <f t="shared" si="5"/>
        <v>#REF!</v>
      </c>
      <c r="J90" s="113">
        <f>I.Kvartal!H90</f>
        <v>0</v>
      </c>
      <c r="K90" s="113">
        <f>II.Kvartal!H90</f>
        <v>0</v>
      </c>
      <c r="L90" s="113">
        <f>III.Kvartal!H90</f>
        <v>0</v>
      </c>
      <c r="M90" s="113">
        <f>IV.Kvartal!H90</f>
        <v>0</v>
      </c>
      <c r="N90" s="114">
        <f t="shared" si="6"/>
        <v>0</v>
      </c>
      <c r="O90" s="98" t="e">
        <f t="shared" si="7"/>
        <v>#REF!</v>
      </c>
      <c r="P90" s="22" t="e">
        <f t="shared" si="4"/>
        <v>#REF!</v>
      </c>
    </row>
    <row r="91" spans="1:16" s="8" customFormat="1" x14ac:dyDescent="0.25">
      <c r="A91" s="64">
        <f>IF(ISBLANK(B91),"",COUNTA(B$2:$B91))</f>
        <v>90</v>
      </c>
      <c r="B91" s="54" t="str">
        <f>ISPLATNE_LISTE!B91</f>
        <v>Akrobatski Rock'n'Roll klub CAF - Spliters</v>
      </c>
      <c r="C91" s="14" t="str">
        <f>ISPLATNE_LISTE!C91</f>
        <v>Pojedinacni</v>
      </c>
      <c r="D91" s="14" t="str">
        <f>ISPLATNE_LISTE!D91</f>
        <v>Rock 'n' roll</v>
      </c>
      <c r="E91" s="15" t="str">
        <f>ISPLATNE_LISTE!F91</f>
        <v>IV</v>
      </c>
      <c r="F91" s="98" t="e">
        <f>ISPLATNE_LISTE!#REF!</f>
        <v>#REF!</v>
      </c>
      <c r="G91" s="110">
        <f>ISPLATNE_LISTE!G91</f>
        <v>9159.5400000000027</v>
      </c>
      <c r="H91" s="111" t="e">
        <f>ISPLATNE_LISTE!#REF!</f>
        <v>#REF!</v>
      </c>
      <c r="I91" s="112" t="e">
        <f t="shared" si="5"/>
        <v>#REF!</v>
      </c>
      <c r="J91" s="113">
        <f>I.Kvartal!H91</f>
        <v>0</v>
      </c>
      <c r="K91" s="113">
        <f>II.Kvartal!H91</f>
        <v>0</v>
      </c>
      <c r="L91" s="113">
        <f>III.Kvartal!H91</f>
        <v>0</v>
      </c>
      <c r="M91" s="113">
        <f>IV.Kvartal!H91</f>
        <v>0</v>
      </c>
      <c r="N91" s="114">
        <f t="shared" si="6"/>
        <v>0</v>
      </c>
      <c r="O91" s="77" t="e">
        <f t="shared" si="7"/>
        <v>#REF!</v>
      </c>
      <c r="P91" s="22" t="e">
        <f t="shared" si="4"/>
        <v>#REF!</v>
      </c>
    </row>
    <row r="92" spans="1:16" s="8" customFormat="1" x14ac:dyDescent="0.25">
      <c r="A92" s="64">
        <f>IF(ISBLANK(B92),"",COUNTA(B$2:$B92))</f>
        <v>91</v>
      </c>
      <c r="B92" s="54" t="str">
        <f>ISPLATNE_LISTE!B92</f>
        <v>Ronilački klub PIK Mornar</v>
      </c>
      <c r="C92" s="55" t="str">
        <f>ISPLATNE_LISTE!C92</f>
        <v>Pojedinacni</v>
      </c>
      <c r="D92" s="55" t="str">
        <f>ISPLATNE_LISTE!D92</f>
        <v>Ronilastvo</v>
      </c>
      <c r="E92" s="56" t="str">
        <f>ISPLATNE_LISTE!F92</f>
        <v>-</v>
      </c>
      <c r="F92" s="98" t="e">
        <f>ISPLATNE_LISTE!#REF!</f>
        <v>#REF!</v>
      </c>
      <c r="G92" s="110">
        <f>ISPLATNE_LISTE!G92</f>
        <v>0</v>
      </c>
      <c r="H92" s="111" t="e">
        <f>ISPLATNE_LISTE!#REF!</f>
        <v>#REF!</v>
      </c>
      <c r="I92" s="112" t="e">
        <f t="shared" si="5"/>
        <v>#REF!</v>
      </c>
      <c r="J92" s="113">
        <f>I.Kvartal!H92</f>
        <v>0</v>
      </c>
      <c r="K92" s="113">
        <f>II.Kvartal!H92</f>
        <v>0</v>
      </c>
      <c r="L92" s="113">
        <f>III.Kvartal!H92</f>
        <v>0</v>
      </c>
      <c r="M92" s="113">
        <f>IV.Kvartal!H92</f>
        <v>0</v>
      </c>
      <c r="N92" s="114">
        <f t="shared" si="6"/>
        <v>0</v>
      </c>
      <c r="O92" s="98" t="e">
        <f t="shared" si="7"/>
        <v>#REF!</v>
      </c>
      <c r="P92" s="22" t="e">
        <f t="shared" si="4"/>
        <v>#REF!</v>
      </c>
    </row>
    <row r="93" spans="1:16" s="8" customFormat="1" x14ac:dyDescent="0.25">
      <c r="A93" s="64">
        <f>IF(ISBLANK(B93),"",COUNTA(B$2:$B93))</f>
        <v>92</v>
      </c>
      <c r="B93" s="54" t="str">
        <f>ISPLATNE_LISTE!B93</f>
        <v>Ronilački klub Split</v>
      </c>
      <c r="C93" s="14" t="str">
        <f>ISPLATNE_LISTE!C93</f>
        <v>Pojedinacni</v>
      </c>
      <c r="D93" s="14" t="str">
        <f>ISPLATNE_LISTE!D93</f>
        <v>Ronilastvo</v>
      </c>
      <c r="E93" s="15" t="str">
        <f>ISPLATNE_LISTE!F93</f>
        <v>-</v>
      </c>
      <c r="F93" s="98" t="e">
        <f>ISPLATNE_LISTE!#REF!</f>
        <v>#REF!</v>
      </c>
      <c r="G93" s="110">
        <f>ISPLATNE_LISTE!G93</f>
        <v>0</v>
      </c>
      <c r="H93" s="111" t="e">
        <f>ISPLATNE_LISTE!#REF!</f>
        <v>#REF!</v>
      </c>
      <c r="I93" s="112" t="e">
        <f t="shared" si="5"/>
        <v>#REF!</v>
      </c>
      <c r="J93" s="113">
        <f>I.Kvartal!H93</f>
        <v>0</v>
      </c>
      <c r="K93" s="113">
        <f>II.Kvartal!H93</f>
        <v>0</v>
      </c>
      <c r="L93" s="113">
        <f>III.Kvartal!H93</f>
        <v>0</v>
      </c>
      <c r="M93" s="113">
        <f>IV.Kvartal!H93</f>
        <v>0</v>
      </c>
      <c r="N93" s="114">
        <f t="shared" si="6"/>
        <v>0</v>
      </c>
      <c r="O93" s="77" t="e">
        <f t="shared" si="7"/>
        <v>#REF!</v>
      </c>
      <c r="P93" s="22" t="e">
        <f t="shared" si="4"/>
        <v>#REF!</v>
      </c>
    </row>
    <row r="94" spans="1:16" s="8" customFormat="1" x14ac:dyDescent="0.25">
      <c r="A94" s="64">
        <f>IF(ISBLANK(B94),"",COUNTA(B$2:$B94))</f>
        <v>93</v>
      </c>
      <c r="B94" s="54" t="str">
        <f>ISPLATNE_LISTE!B94</f>
        <v>Hrvatski rukometni klub Krilnik</v>
      </c>
      <c r="C94" s="14" t="str">
        <f>ISPLATNE_LISTE!C94</f>
        <v>Ekipni</v>
      </c>
      <c r="D94" s="14" t="str">
        <f>ISPLATNE_LISTE!D94</f>
        <v>Rukomet</v>
      </c>
      <c r="E94" s="15" t="str">
        <f>ISPLATNE_LISTE!F94</f>
        <v>IV</v>
      </c>
      <c r="F94" s="98" t="e">
        <f>ISPLATNE_LISTE!#REF!</f>
        <v>#REF!</v>
      </c>
      <c r="G94" s="110">
        <f>ISPLATNE_LISTE!G94</f>
        <v>18328.870000000003</v>
      </c>
      <c r="H94" s="111" t="e">
        <f>ISPLATNE_LISTE!#REF!</f>
        <v>#REF!</v>
      </c>
      <c r="I94" s="112" t="e">
        <f t="shared" si="5"/>
        <v>#REF!</v>
      </c>
      <c r="J94" s="113">
        <f>I.Kvartal!H94</f>
        <v>0</v>
      </c>
      <c r="K94" s="113">
        <f>II.Kvartal!H94</f>
        <v>0</v>
      </c>
      <c r="L94" s="113">
        <f>III.Kvartal!H94</f>
        <v>0</v>
      </c>
      <c r="M94" s="113">
        <f>IV.Kvartal!H94</f>
        <v>0</v>
      </c>
      <c r="N94" s="114">
        <f t="shared" si="6"/>
        <v>0</v>
      </c>
      <c r="O94" s="77" t="e">
        <f t="shared" si="7"/>
        <v>#REF!</v>
      </c>
      <c r="P94" s="22" t="e">
        <f t="shared" si="4"/>
        <v>#REF!</v>
      </c>
    </row>
    <row r="95" spans="1:16" s="8" customFormat="1" x14ac:dyDescent="0.25">
      <c r="A95" s="64">
        <f>IF(ISBLANK(B95),"",COUNTA(B$2:$B95))</f>
        <v>94</v>
      </c>
      <c r="B95" s="54" t="str">
        <f>ISPLATNE_LISTE!B95</f>
        <v>Rukometni klub BM 07</v>
      </c>
      <c r="C95" s="14" t="str">
        <f>ISPLATNE_LISTE!C95</f>
        <v>Ekipni</v>
      </c>
      <c r="D95" s="14" t="str">
        <f>ISPLATNE_LISTE!D95</f>
        <v>Rukomet</v>
      </c>
      <c r="E95" s="15" t="str">
        <f>ISPLATNE_LISTE!F95</f>
        <v>IV</v>
      </c>
      <c r="F95" s="98" t="e">
        <f>ISPLATNE_LISTE!#REF!</f>
        <v>#REF!</v>
      </c>
      <c r="G95" s="110">
        <f>ISPLATNE_LISTE!G95</f>
        <v>37163.4</v>
      </c>
      <c r="H95" s="111" t="e">
        <f>ISPLATNE_LISTE!#REF!</f>
        <v>#REF!</v>
      </c>
      <c r="I95" s="112" t="e">
        <f t="shared" si="5"/>
        <v>#REF!</v>
      </c>
      <c r="J95" s="113">
        <f>I.Kvartal!H95</f>
        <v>0</v>
      </c>
      <c r="K95" s="113">
        <f>II.Kvartal!H95</f>
        <v>0</v>
      </c>
      <c r="L95" s="113">
        <f>III.Kvartal!H95</f>
        <v>0</v>
      </c>
      <c r="M95" s="113">
        <f>IV.Kvartal!H95</f>
        <v>0</v>
      </c>
      <c r="N95" s="114">
        <f t="shared" si="6"/>
        <v>0</v>
      </c>
      <c r="O95" s="77" t="e">
        <f t="shared" si="7"/>
        <v>#REF!</v>
      </c>
      <c r="P95" s="22" t="e">
        <f t="shared" si="4"/>
        <v>#REF!</v>
      </c>
    </row>
    <row r="96" spans="1:16" s="8" customFormat="1" x14ac:dyDescent="0.25">
      <c r="A96" s="64">
        <f>IF(ISBLANK(B96),"",COUNTA(B$2:$B96))</f>
        <v>95</v>
      </c>
      <c r="B96" s="54" t="str">
        <f>ISPLATNE_LISTE!B96</f>
        <v>Rukometni klub Split</v>
      </c>
      <c r="C96" s="14" t="str">
        <f>ISPLATNE_LISTE!C96</f>
        <v>Ekipni</v>
      </c>
      <c r="D96" s="14" t="str">
        <f>ISPLATNE_LISTE!D96</f>
        <v>Rukomet</v>
      </c>
      <c r="E96" s="15" t="str">
        <f>ISPLATNE_LISTE!F96</f>
        <v>I</v>
      </c>
      <c r="F96" s="98" t="e">
        <f>ISPLATNE_LISTE!#REF!</f>
        <v>#REF!</v>
      </c>
      <c r="G96" s="110">
        <f>ISPLATNE_LISTE!G96</f>
        <v>56065.570000000007</v>
      </c>
      <c r="H96" s="111" t="e">
        <f>ISPLATNE_LISTE!#REF!</f>
        <v>#REF!</v>
      </c>
      <c r="I96" s="112" t="e">
        <f t="shared" si="5"/>
        <v>#REF!</v>
      </c>
      <c r="J96" s="113">
        <f>I.Kvartal!H96</f>
        <v>0</v>
      </c>
      <c r="K96" s="113">
        <f>II.Kvartal!H96</f>
        <v>0</v>
      </c>
      <c r="L96" s="113">
        <f>III.Kvartal!H96</f>
        <v>0</v>
      </c>
      <c r="M96" s="113">
        <f>IV.Kvartal!H96</f>
        <v>0</v>
      </c>
      <c r="N96" s="114">
        <f t="shared" si="6"/>
        <v>0</v>
      </c>
      <c r="O96" s="77" t="e">
        <f t="shared" si="7"/>
        <v>#REF!</v>
      </c>
      <c r="P96" s="22" t="e">
        <f t="shared" si="4"/>
        <v>#REF!</v>
      </c>
    </row>
    <row r="97" spans="1:16" s="8" customFormat="1" x14ac:dyDescent="0.25">
      <c r="A97" s="64">
        <f>IF(ISBLANK(B97),"",COUNTA(B$2:$B97))</f>
        <v>96</v>
      </c>
      <c r="B97" s="54" t="str">
        <f>ISPLATNE_LISTE!B97</f>
        <v>Ženski akademski rukometni klub Split</v>
      </c>
      <c r="C97" s="14" t="str">
        <f>ISPLATNE_LISTE!C97</f>
        <v>Ekipni</v>
      </c>
      <c r="D97" s="14" t="str">
        <f>ISPLATNE_LISTE!D97</f>
        <v>Rukomet</v>
      </c>
      <c r="E97" s="15" t="str">
        <f>ISPLATNE_LISTE!F97</f>
        <v>III</v>
      </c>
      <c r="F97" s="98" t="e">
        <f>ISPLATNE_LISTE!#REF!</f>
        <v>#REF!</v>
      </c>
      <c r="G97" s="110">
        <f>ISPLATNE_LISTE!G97</f>
        <v>49748.54</v>
      </c>
      <c r="H97" s="111" t="e">
        <f>ISPLATNE_LISTE!#REF!</f>
        <v>#REF!</v>
      </c>
      <c r="I97" s="112" t="e">
        <f t="shared" si="5"/>
        <v>#REF!</v>
      </c>
      <c r="J97" s="113">
        <f>I.Kvartal!H97</f>
        <v>0</v>
      </c>
      <c r="K97" s="113">
        <f>II.Kvartal!H97</f>
        <v>0</v>
      </c>
      <c r="L97" s="113">
        <f>III.Kvartal!H97</f>
        <v>0</v>
      </c>
      <c r="M97" s="113">
        <f>IV.Kvartal!H97</f>
        <v>0</v>
      </c>
      <c r="N97" s="114">
        <f t="shared" si="6"/>
        <v>0</v>
      </c>
      <c r="O97" s="77" t="e">
        <f t="shared" si="7"/>
        <v>#REF!</v>
      </c>
      <c r="P97" s="22" t="e">
        <f t="shared" si="4"/>
        <v>#REF!</v>
      </c>
    </row>
    <row r="98" spans="1:16" s="8" customFormat="1" x14ac:dyDescent="0.25">
      <c r="A98" s="64">
        <f>IF(ISBLANK(B98),"",COUNTA(B$2:$B98))</f>
        <v>97</v>
      </c>
      <c r="B98" s="54" t="str">
        <f>ISPLATNE_LISTE!B98</f>
        <v>Ženski rukometni klub Split 2010</v>
      </c>
      <c r="C98" s="14" t="str">
        <f>ISPLATNE_LISTE!C98</f>
        <v>Ekipni</v>
      </c>
      <c r="D98" s="14" t="str">
        <f>ISPLATNE_LISTE!D98</f>
        <v>Rukomet</v>
      </c>
      <c r="E98" s="15" t="str">
        <f>ISPLATNE_LISTE!F98</f>
        <v>III</v>
      </c>
      <c r="F98" s="98" t="e">
        <f>ISPLATNE_LISTE!#REF!</f>
        <v>#REF!</v>
      </c>
      <c r="G98" s="110">
        <f>ISPLATNE_LISTE!G98</f>
        <v>59665.350000000006</v>
      </c>
      <c r="H98" s="111" t="e">
        <f>ISPLATNE_LISTE!#REF!</f>
        <v>#REF!</v>
      </c>
      <c r="I98" s="112" t="e">
        <f t="shared" si="5"/>
        <v>#REF!</v>
      </c>
      <c r="J98" s="113">
        <f>I.Kvartal!H98</f>
        <v>0</v>
      </c>
      <c r="K98" s="113">
        <f>II.Kvartal!H98</f>
        <v>0</v>
      </c>
      <c r="L98" s="113">
        <f>III.Kvartal!H98</f>
        <v>0</v>
      </c>
      <c r="M98" s="113">
        <f>IV.Kvartal!H98</f>
        <v>0</v>
      </c>
      <c r="N98" s="114">
        <f t="shared" si="6"/>
        <v>0</v>
      </c>
      <c r="O98" s="77" t="e">
        <f t="shared" si="7"/>
        <v>#REF!</v>
      </c>
      <c r="P98" s="22" t="e">
        <f t="shared" si="4"/>
        <v>#REF!</v>
      </c>
    </row>
    <row r="99" spans="1:16" s="8" customFormat="1" x14ac:dyDescent="0.25">
      <c r="A99" s="64">
        <f>IF(ISBLANK(B99),"",COUNTA(B$2:$B99))</f>
        <v>98</v>
      </c>
      <c r="B99" s="54" t="str">
        <f>ISPLATNE_LISTE!B99</f>
        <v>Savate klub Pit Bull</v>
      </c>
      <c r="C99" s="14" t="str">
        <f>ISPLATNE_LISTE!C99</f>
        <v>Pojedinacni</v>
      </c>
      <c r="D99" s="14" t="str">
        <f>ISPLATNE_LISTE!D99</f>
        <v>Savate</v>
      </c>
      <c r="E99" s="15" t="str">
        <f>ISPLATNE_LISTE!F99</f>
        <v>IV</v>
      </c>
      <c r="F99" s="98" t="e">
        <f>ISPLATNE_LISTE!#REF!</f>
        <v>#REF!</v>
      </c>
      <c r="G99" s="110">
        <f>ISPLATNE_LISTE!G99</f>
        <v>9105.2099999999991</v>
      </c>
      <c r="H99" s="111" t="e">
        <f>ISPLATNE_LISTE!#REF!</f>
        <v>#REF!</v>
      </c>
      <c r="I99" s="112" t="e">
        <f t="shared" si="5"/>
        <v>#REF!</v>
      </c>
      <c r="J99" s="113">
        <f>I.Kvartal!H99</f>
        <v>0</v>
      </c>
      <c r="K99" s="113">
        <f>II.Kvartal!H99</f>
        <v>0</v>
      </c>
      <c r="L99" s="113">
        <f>III.Kvartal!H99</f>
        <v>0</v>
      </c>
      <c r="M99" s="113">
        <f>IV.Kvartal!H99</f>
        <v>0</v>
      </c>
      <c r="N99" s="114">
        <f t="shared" si="6"/>
        <v>0</v>
      </c>
      <c r="O99" s="77" t="e">
        <f t="shared" si="7"/>
        <v>#REF!</v>
      </c>
      <c r="P99" s="22" t="e">
        <f t="shared" si="4"/>
        <v>#REF!</v>
      </c>
    </row>
    <row r="100" spans="1:16" s="8" customFormat="1" x14ac:dyDescent="0.25">
      <c r="A100" s="64">
        <f>IF(ISBLANK(B100),"",COUNTA(B$2:$B100))</f>
        <v>99</v>
      </c>
      <c r="B100" s="54" t="str">
        <f>ISPLATNE_LISTE!B100</f>
        <v>Skijaški klub Nordis</v>
      </c>
      <c r="C100" s="14" t="str">
        <f>ISPLATNE_LISTE!C100</f>
        <v>Pojedinacni</v>
      </c>
      <c r="D100" s="14" t="str">
        <f>ISPLATNE_LISTE!D100</f>
        <v>Skijanje</v>
      </c>
      <c r="E100" s="15" t="str">
        <f>ISPLATNE_LISTE!F100</f>
        <v>-</v>
      </c>
      <c r="F100" s="98" t="e">
        <f>ISPLATNE_LISTE!#REF!</f>
        <v>#REF!</v>
      </c>
      <c r="G100" s="110">
        <f>ISPLATNE_LISTE!G100</f>
        <v>0</v>
      </c>
      <c r="H100" s="111" t="e">
        <f>ISPLATNE_LISTE!#REF!</f>
        <v>#REF!</v>
      </c>
      <c r="I100" s="112" t="e">
        <f t="shared" si="5"/>
        <v>#REF!</v>
      </c>
      <c r="J100" s="113">
        <f>I.Kvartal!H100</f>
        <v>0</v>
      </c>
      <c r="K100" s="113">
        <f>II.Kvartal!H100</f>
        <v>0</v>
      </c>
      <c r="L100" s="113">
        <f>III.Kvartal!H100</f>
        <v>0</v>
      </c>
      <c r="M100" s="113">
        <f>IV.Kvartal!H100</f>
        <v>0</v>
      </c>
      <c r="N100" s="114">
        <f t="shared" si="6"/>
        <v>0</v>
      </c>
      <c r="O100" s="77" t="e">
        <f t="shared" si="7"/>
        <v>#REF!</v>
      </c>
      <c r="P100" s="22" t="e">
        <f t="shared" si="4"/>
        <v>#REF!</v>
      </c>
    </row>
    <row r="101" spans="1:16" s="8" customFormat="1" x14ac:dyDescent="0.25">
      <c r="A101" s="64">
        <f>IF(ISBLANK(B101),"",COUNTA(B$2:$B101))</f>
        <v>100</v>
      </c>
      <c r="B101" s="54" t="str">
        <f>ISPLATNE_LISTE!B101</f>
        <v>Klub skokova u vodu Dupin</v>
      </c>
      <c r="C101" s="14" t="str">
        <f>ISPLATNE_LISTE!C101</f>
        <v>Pojedinacni</v>
      </c>
      <c r="D101" s="14" t="str">
        <f>ISPLATNE_LISTE!D101</f>
        <v>Skokovi u vodu</v>
      </c>
      <c r="E101" s="15" t="str">
        <f>ISPLATNE_LISTE!F101</f>
        <v>-</v>
      </c>
      <c r="F101" s="98" t="e">
        <f>ISPLATNE_LISTE!#REF!</f>
        <v>#REF!</v>
      </c>
      <c r="G101" s="110">
        <f>ISPLATNE_LISTE!G101</f>
        <v>2600</v>
      </c>
      <c r="H101" s="111" t="e">
        <f>ISPLATNE_LISTE!#REF!</f>
        <v>#REF!</v>
      </c>
      <c r="I101" s="112" t="e">
        <f t="shared" si="5"/>
        <v>#REF!</v>
      </c>
      <c r="J101" s="113">
        <f>I.Kvartal!H101</f>
        <v>0</v>
      </c>
      <c r="K101" s="113">
        <f>II.Kvartal!H101</f>
        <v>0</v>
      </c>
      <c r="L101" s="113">
        <f>III.Kvartal!H101</f>
        <v>0</v>
      </c>
      <c r="M101" s="113">
        <f>IV.Kvartal!H101</f>
        <v>0</v>
      </c>
      <c r="N101" s="114">
        <f t="shared" si="6"/>
        <v>0</v>
      </c>
      <c r="O101" s="77" t="e">
        <f t="shared" si="7"/>
        <v>#REF!</v>
      </c>
      <c r="P101" s="22" t="e">
        <f t="shared" si="4"/>
        <v>#REF!</v>
      </c>
    </row>
    <row r="102" spans="1:16" s="8" customFormat="1" x14ac:dyDescent="0.25">
      <c r="A102" s="64">
        <f>IF(ISBLANK(B102),"",COUNTA(B$2:$B102))</f>
        <v>101</v>
      </c>
      <c r="B102" s="54" t="str">
        <f>ISPLATNE_LISTE!B102</f>
        <v>Plesni klub Lambada</v>
      </c>
      <c r="C102" s="14" t="str">
        <f>ISPLATNE_LISTE!C102</f>
        <v>Pojedinacni</v>
      </c>
      <c r="D102" s="14" t="str">
        <f>ISPLATNE_LISTE!D102</f>
        <v>Sportski ples</v>
      </c>
      <c r="E102" s="15" t="str">
        <f>ISPLATNE_LISTE!F102</f>
        <v>III</v>
      </c>
      <c r="F102" s="98" t="e">
        <f>ISPLATNE_LISTE!#REF!</f>
        <v>#REF!</v>
      </c>
      <c r="G102" s="110">
        <f>ISPLATNE_LISTE!G102</f>
        <v>21629.610000000004</v>
      </c>
      <c r="H102" s="111" t="e">
        <f>ISPLATNE_LISTE!#REF!</f>
        <v>#REF!</v>
      </c>
      <c r="I102" s="112" t="e">
        <f t="shared" si="5"/>
        <v>#REF!</v>
      </c>
      <c r="J102" s="113">
        <f>I.Kvartal!H102</f>
        <v>0</v>
      </c>
      <c r="K102" s="113">
        <f>II.Kvartal!H102</f>
        <v>0</v>
      </c>
      <c r="L102" s="113">
        <f>III.Kvartal!H102</f>
        <v>0</v>
      </c>
      <c r="M102" s="113">
        <f>IV.Kvartal!H102</f>
        <v>0</v>
      </c>
      <c r="N102" s="114">
        <f t="shared" si="6"/>
        <v>0</v>
      </c>
      <c r="O102" s="77" t="e">
        <f t="shared" si="7"/>
        <v>#REF!</v>
      </c>
      <c r="P102" s="22" t="e">
        <f t="shared" si="4"/>
        <v>#REF!</v>
      </c>
    </row>
    <row r="103" spans="1:16" s="8" customFormat="1" x14ac:dyDescent="0.25">
      <c r="A103" s="64">
        <f>IF(ISBLANK(B103),"",COUNTA(B$2:$B103))</f>
        <v>102</v>
      </c>
      <c r="B103" s="54" t="str">
        <f>ISPLATNE_LISTE!B103</f>
        <v>Plesni klub Lolita</v>
      </c>
      <c r="C103" s="14" t="str">
        <f>ISPLATNE_LISTE!C103</f>
        <v>Pojedinacni</v>
      </c>
      <c r="D103" s="14" t="str">
        <f>ISPLATNE_LISTE!D103</f>
        <v>Sportski ples</v>
      </c>
      <c r="E103" s="15" t="str">
        <f>ISPLATNE_LISTE!F103</f>
        <v>IV</v>
      </c>
      <c r="F103" s="98" t="e">
        <f>ISPLATNE_LISTE!#REF!</f>
        <v>#REF!</v>
      </c>
      <c r="G103" s="110">
        <f>ISPLATNE_LISTE!G103</f>
        <v>9915.9699999999993</v>
      </c>
      <c r="H103" s="111" t="e">
        <f>ISPLATNE_LISTE!#REF!</f>
        <v>#REF!</v>
      </c>
      <c r="I103" s="112" t="e">
        <f t="shared" si="5"/>
        <v>#REF!</v>
      </c>
      <c r="J103" s="113">
        <f>I.Kvartal!H103</f>
        <v>0</v>
      </c>
      <c r="K103" s="113">
        <f>II.Kvartal!H103</f>
        <v>0</v>
      </c>
      <c r="L103" s="113">
        <f>III.Kvartal!H103</f>
        <v>0</v>
      </c>
      <c r="M103" s="113">
        <f>IV.Kvartal!H103</f>
        <v>0</v>
      </c>
      <c r="N103" s="114">
        <f t="shared" si="6"/>
        <v>0</v>
      </c>
      <c r="O103" s="77" t="e">
        <f t="shared" si="7"/>
        <v>#REF!</v>
      </c>
      <c r="P103" s="22" t="e">
        <f t="shared" si="4"/>
        <v>#REF!</v>
      </c>
    </row>
    <row r="104" spans="1:16" s="8" customFormat="1" x14ac:dyDescent="0.25">
      <c r="A104" s="64">
        <f>IF(ISBLANK(B104),"",COUNTA(B$2:$B104))</f>
        <v>103</v>
      </c>
      <c r="B104" s="54" t="str">
        <f>ISPLATNE_LISTE!B104</f>
        <v>Plesni klub Split</v>
      </c>
      <c r="C104" s="14" t="str">
        <f>ISPLATNE_LISTE!C104</f>
        <v>Pojedinacni</v>
      </c>
      <c r="D104" s="14" t="str">
        <f>ISPLATNE_LISTE!D104</f>
        <v>Sportski ples</v>
      </c>
      <c r="E104" s="15" t="str">
        <f>ISPLATNE_LISTE!F104</f>
        <v>II</v>
      </c>
      <c r="F104" s="98" t="e">
        <f>ISPLATNE_LISTE!#REF!</f>
        <v>#REF!</v>
      </c>
      <c r="G104" s="110">
        <f>ISPLATNE_LISTE!G104</f>
        <v>32766.34</v>
      </c>
      <c r="H104" s="111" t="e">
        <f>ISPLATNE_LISTE!#REF!</f>
        <v>#REF!</v>
      </c>
      <c r="I104" s="112" t="e">
        <f t="shared" si="5"/>
        <v>#REF!</v>
      </c>
      <c r="J104" s="113">
        <f>I.Kvartal!H104</f>
        <v>0</v>
      </c>
      <c r="K104" s="113">
        <f>II.Kvartal!H104</f>
        <v>0</v>
      </c>
      <c r="L104" s="113">
        <f>III.Kvartal!H104</f>
        <v>0</v>
      </c>
      <c r="M104" s="113">
        <f>IV.Kvartal!H104</f>
        <v>0</v>
      </c>
      <c r="N104" s="114">
        <f t="shared" si="6"/>
        <v>0</v>
      </c>
      <c r="O104" s="77" t="e">
        <f t="shared" si="7"/>
        <v>#REF!</v>
      </c>
      <c r="P104" s="22" t="e">
        <f t="shared" si="4"/>
        <v>#REF!</v>
      </c>
    </row>
    <row r="105" spans="1:16" s="8" customFormat="1" x14ac:dyDescent="0.25">
      <c r="A105" s="64">
        <f>IF(ISBLANK(B105),"",COUNTA(B$2:$B105))</f>
        <v>104</v>
      </c>
      <c r="B105" s="54" t="str">
        <f>ISPLATNE_LISTE!B105</f>
        <v>Klub športskih ribolovaca Zenta</v>
      </c>
      <c r="C105" s="14" t="str">
        <f>ISPLATNE_LISTE!C105</f>
        <v>Pojedinacni</v>
      </c>
      <c r="D105" s="14" t="str">
        <f>ISPLATNE_LISTE!D105</f>
        <v>Sportski ribolov na moru</v>
      </c>
      <c r="E105" s="15" t="str">
        <f>ISPLATNE_LISTE!F105</f>
        <v>-</v>
      </c>
      <c r="F105" s="98" t="e">
        <f>ISPLATNE_LISTE!#REF!</f>
        <v>#REF!</v>
      </c>
      <c r="G105" s="110">
        <f>ISPLATNE_LISTE!G105</f>
        <v>2600</v>
      </c>
      <c r="H105" s="111" t="e">
        <f>ISPLATNE_LISTE!#REF!</f>
        <v>#REF!</v>
      </c>
      <c r="I105" s="112" t="e">
        <f t="shared" si="5"/>
        <v>#REF!</v>
      </c>
      <c r="J105" s="113">
        <f>I.Kvartal!H105</f>
        <v>0</v>
      </c>
      <c r="K105" s="113">
        <f>II.Kvartal!H105</f>
        <v>0</v>
      </c>
      <c r="L105" s="113">
        <f>III.Kvartal!H105</f>
        <v>0</v>
      </c>
      <c r="M105" s="113">
        <f>IV.Kvartal!H105</f>
        <v>0</v>
      </c>
      <c r="N105" s="114">
        <f t="shared" si="6"/>
        <v>0</v>
      </c>
      <c r="O105" s="77" t="e">
        <f t="shared" si="7"/>
        <v>#REF!</v>
      </c>
      <c r="P105" s="22" t="e">
        <f t="shared" si="4"/>
        <v>#REF!</v>
      </c>
    </row>
    <row r="106" spans="1:16" s="8" customFormat="1" x14ac:dyDescent="0.25">
      <c r="A106" s="64">
        <f>IF(ISBLANK(B106),"",COUNTA(B$2:$B106))</f>
        <v>105</v>
      </c>
      <c r="B106" s="54" t="str">
        <f>ISPLATNE_LISTE!B106</f>
        <v>Športsko ribolovno društvo Žrnovnica</v>
      </c>
      <c r="C106" s="14" t="str">
        <f>ISPLATNE_LISTE!C106</f>
        <v>Pojedinacni</v>
      </c>
      <c r="D106" s="14" t="str">
        <f>ISPLATNE_LISTE!D106</f>
        <v>Sportski ribolov na slatkim vodama</v>
      </c>
      <c r="E106" s="15" t="str">
        <f>ISPLATNE_LISTE!F106</f>
        <v>-</v>
      </c>
      <c r="F106" s="98" t="e">
        <f>ISPLATNE_LISTE!#REF!</f>
        <v>#REF!</v>
      </c>
      <c r="G106" s="110">
        <f>ISPLATNE_LISTE!G106</f>
        <v>2600</v>
      </c>
      <c r="H106" s="111" t="e">
        <f>ISPLATNE_LISTE!#REF!</f>
        <v>#REF!</v>
      </c>
      <c r="I106" s="112" t="e">
        <f t="shared" si="5"/>
        <v>#REF!</v>
      </c>
      <c r="J106" s="113">
        <f>I.Kvartal!H106</f>
        <v>0</v>
      </c>
      <c r="K106" s="113">
        <f>II.Kvartal!H106</f>
        <v>0</v>
      </c>
      <c r="L106" s="113">
        <f>III.Kvartal!H106</f>
        <v>0</v>
      </c>
      <c r="M106" s="113">
        <f>IV.Kvartal!H106</f>
        <v>0</v>
      </c>
      <c r="N106" s="114">
        <f t="shared" si="6"/>
        <v>0</v>
      </c>
      <c r="O106" s="77" t="e">
        <f t="shared" si="7"/>
        <v>#REF!</v>
      </c>
      <c r="P106" s="22" t="e">
        <f t="shared" si="4"/>
        <v>#REF!</v>
      </c>
    </row>
    <row r="107" spans="1:16" s="8" customFormat="1" x14ac:dyDescent="0.25">
      <c r="A107" s="64">
        <f>IF(ISBLANK(B107),"",COUNTA(B$2:$B107))</f>
        <v>106</v>
      </c>
      <c r="B107" s="54" t="str">
        <f>ISPLATNE_LISTE!B107</f>
        <v>Sportsko penjački klub CAF</v>
      </c>
      <c r="C107" s="14" t="str">
        <f>ISPLATNE_LISTE!C107</f>
        <v>Pojedinacni</v>
      </c>
      <c r="D107" s="14" t="str">
        <f>ISPLATNE_LISTE!D107</f>
        <v>Sportsko penjanje</v>
      </c>
      <c r="E107" s="15" t="str">
        <f>ISPLATNE_LISTE!F107</f>
        <v>-</v>
      </c>
      <c r="F107" s="98" t="e">
        <f>ISPLATNE_LISTE!#REF!</f>
        <v>#REF!</v>
      </c>
      <c r="G107" s="110">
        <f>ISPLATNE_LISTE!G107</f>
        <v>0</v>
      </c>
      <c r="H107" s="111" t="e">
        <f>ISPLATNE_LISTE!#REF!</f>
        <v>#REF!</v>
      </c>
      <c r="I107" s="112" t="e">
        <f t="shared" si="5"/>
        <v>#REF!</v>
      </c>
      <c r="J107" s="113">
        <f>I.Kvartal!H107</f>
        <v>0</v>
      </c>
      <c r="K107" s="113">
        <f>II.Kvartal!H107</f>
        <v>0</v>
      </c>
      <c r="L107" s="113">
        <f>III.Kvartal!H107</f>
        <v>0</v>
      </c>
      <c r="M107" s="113">
        <f>IV.Kvartal!H107</f>
        <v>0</v>
      </c>
      <c r="N107" s="114">
        <f t="shared" si="6"/>
        <v>0</v>
      </c>
      <c r="O107" s="77" t="e">
        <f t="shared" si="7"/>
        <v>#REF!</v>
      </c>
      <c r="P107" s="22" t="e">
        <f t="shared" si="4"/>
        <v>#REF!</v>
      </c>
    </row>
    <row r="108" spans="1:16" s="8" customFormat="1" x14ac:dyDescent="0.25">
      <c r="A108" s="64">
        <f>IF(ISBLANK(B108),"",COUNTA(B$2:$B108))</f>
        <v>107</v>
      </c>
      <c r="B108" s="54" t="str">
        <f>ISPLATNE_LISTE!B108</f>
        <v>Sportsko penjački klub Lapis</v>
      </c>
      <c r="C108" s="55" t="str">
        <f>ISPLATNE_LISTE!C108</f>
        <v>Pojedinacni</v>
      </c>
      <c r="D108" s="55" t="str">
        <f>ISPLATNE_LISTE!D108</f>
        <v>Sportsko penjanje</v>
      </c>
      <c r="E108" s="56" t="str">
        <f>ISPLATNE_LISTE!F108</f>
        <v>IV</v>
      </c>
      <c r="F108" s="98" t="e">
        <f>ISPLATNE_LISTE!#REF!</f>
        <v>#REF!</v>
      </c>
      <c r="G108" s="110">
        <f>ISPLATNE_LISTE!G108</f>
        <v>8600</v>
      </c>
      <c r="H108" s="111" t="e">
        <f>ISPLATNE_LISTE!#REF!</f>
        <v>#REF!</v>
      </c>
      <c r="I108" s="112" t="e">
        <f t="shared" si="5"/>
        <v>#REF!</v>
      </c>
      <c r="J108" s="113">
        <f>I.Kvartal!H108</f>
        <v>0</v>
      </c>
      <c r="K108" s="113">
        <f>II.Kvartal!H108</f>
        <v>0</v>
      </c>
      <c r="L108" s="113">
        <f>III.Kvartal!H108</f>
        <v>0</v>
      </c>
      <c r="M108" s="113">
        <f>IV.Kvartal!H108</f>
        <v>0</v>
      </c>
      <c r="N108" s="114">
        <f t="shared" si="6"/>
        <v>0</v>
      </c>
      <c r="O108" s="98" t="e">
        <f t="shared" si="7"/>
        <v>#REF!</v>
      </c>
      <c r="P108" s="22" t="e">
        <f t="shared" si="4"/>
        <v>#REF!</v>
      </c>
    </row>
    <row r="109" spans="1:16" s="8" customFormat="1" x14ac:dyDescent="0.25">
      <c r="A109" s="64">
        <f>IF(ISBLANK(B109),"",COUNTA(B$2:$B109))</f>
        <v>108</v>
      </c>
      <c r="B109" s="54" t="str">
        <f>ISPLATNE_LISTE!B109</f>
        <v>Sportsko penjački klub Marulianus</v>
      </c>
      <c r="C109" s="14" t="str">
        <f>ISPLATNE_LISTE!C109</f>
        <v>Pojedinacni</v>
      </c>
      <c r="D109" s="14" t="str">
        <f>ISPLATNE_LISTE!D109</f>
        <v>Sportsko penjanje</v>
      </c>
      <c r="E109" s="15" t="str">
        <f>ISPLATNE_LISTE!F109</f>
        <v>III</v>
      </c>
      <c r="F109" s="98" t="e">
        <f>ISPLATNE_LISTE!#REF!</f>
        <v>#REF!</v>
      </c>
      <c r="G109" s="110">
        <f>ISPLATNE_LISTE!G109</f>
        <v>21447.499999999996</v>
      </c>
      <c r="H109" s="111" t="e">
        <f>ISPLATNE_LISTE!#REF!</f>
        <v>#REF!</v>
      </c>
      <c r="I109" s="112" t="e">
        <f t="shared" si="5"/>
        <v>#REF!</v>
      </c>
      <c r="J109" s="113">
        <f>I.Kvartal!H109</f>
        <v>0</v>
      </c>
      <c r="K109" s="113">
        <f>II.Kvartal!H109</f>
        <v>0</v>
      </c>
      <c r="L109" s="113">
        <f>III.Kvartal!H109</f>
        <v>0</v>
      </c>
      <c r="M109" s="113">
        <f>IV.Kvartal!H109</f>
        <v>0</v>
      </c>
      <c r="N109" s="114">
        <f t="shared" si="6"/>
        <v>0</v>
      </c>
      <c r="O109" s="77" t="e">
        <f t="shared" si="7"/>
        <v>#REF!</v>
      </c>
      <c r="P109" s="22" t="e">
        <f t="shared" si="4"/>
        <v>#REF!</v>
      </c>
    </row>
    <row r="110" spans="1:16" s="8" customFormat="1" x14ac:dyDescent="0.25">
      <c r="A110" s="64">
        <f>IF(ISBLANK(B110),"",COUNTA(B$2:$B110))</f>
        <v>109</v>
      </c>
      <c r="B110" s="54" t="str">
        <f>ISPLATNE_LISTE!B110</f>
        <v>Sportsko penjački klub Mosor</v>
      </c>
      <c r="C110" s="14" t="str">
        <f>ISPLATNE_LISTE!C110</f>
        <v>Pojedinacni</v>
      </c>
      <c r="D110" s="14" t="str">
        <f>ISPLATNE_LISTE!D110</f>
        <v>Sportsko penjanje</v>
      </c>
      <c r="E110" s="15" t="str">
        <f>ISPLATNE_LISTE!F110</f>
        <v>IV</v>
      </c>
      <c r="F110" s="98" t="e">
        <f>ISPLATNE_LISTE!#REF!</f>
        <v>#REF!</v>
      </c>
      <c r="G110" s="110">
        <f>ISPLATNE_LISTE!G110</f>
        <v>10730.849999999999</v>
      </c>
      <c r="H110" s="111" t="e">
        <f>ISPLATNE_LISTE!#REF!</f>
        <v>#REF!</v>
      </c>
      <c r="I110" s="112" t="e">
        <f t="shared" si="5"/>
        <v>#REF!</v>
      </c>
      <c r="J110" s="113">
        <f>I.Kvartal!H110</f>
        <v>0</v>
      </c>
      <c r="K110" s="113">
        <f>II.Kvartal!H110</f>
        <v>0</v>
      </c>
      <c r="L110" s="113">
        <f>III.Kvartal!H110</f>
        <v>0</v>
      </c>
      <c r="M110" s="113">
        <f>IV.Kvartal!H110</f>
        <v>0</v>
      </c>
      <c r="N110" s="114">
        <f t="shared" si="6"/>
        <v>0</v>
      </c>
      <c r="O110" s="77" t="e">
        <f t="shared" si="7"/>
        <v>#REF!</v>
      </c>
      <c r="P110" s="22" t="e">
        <f t="shared" si="4"/>
        <v>#REF!</v>
      </c>
    </row>
    <row r="111" spans="1:16" s="8" customFormat="1" x14ac:dyDescent="0.25">
      <c r="A111" s="64">
        <f>IF(ISBLANK(B111),"",COUNTA(B$2:$B111))</f>
        <v>110</v>
      </c>
      <c r="B111" s="54" t="str">
        <f>ISPLATNE_LISTE!B111</f>
        <v>Stolnoteniski klub Spin</v>
      </c>
      <c r="C111" s="14" t="str">
        <f>ISPLATNE_LISTE!C111</f>
        <v>Pojedinacni</v>
      </c>
      <c r="D111" s="14" t="str">
        <f>ISPLATNE_LISTE!D111</f>
        <v>Stolni tenis</v>
      </c>
      <c r="E111" s="15" t="str">
        <f>ISPLATNE_LISTE!F111</f>
        <v>-</v>
      </c>
      <c r="F111" s="98" t="e">
        <f>ISPLATNE_LISTE!#REF!</f>
        <v>#REF!</v>
      </c>
      <c r="G111" s="110">
        <f>ISPLATNE_LISTE!G111</f>
        <v>2600</v>
      </c>
      <c r="H111" s="111" t="e">
        <f>ISPLATNE_LISTE!#REF!</f>
        <v>#REF!</v>
      </c>
      <c r="I111" s="112" t="e">
        <f t="shared" si="5"/>
        <v>#REF!</v>
      </c>
      <c r="J111" s="113">
        <f>I.Kvartal!H111</f>
        <v>0</v>
      </c>
      <c r="K111" s="113">
        <f>II.Kvartal!H111</f>
        <v>0</v>
      </c>
      <c r="L111" s="113">
        <f>III.Kvartal!H111</f>
        <v>0</v>
      </c>
      <c r="M111" s="113">
        <f>IV.Kvartal!H111</f>
        <v>0</v>
      </c>
      <c r="N111" s="114">
        <f t="shared" si="6"/>
        <v>0</v>
      </c>
      <c r="O111" s="77" t="e">
        <f t="shared" si="7"/>
        <v>#REF!</v>
      </c>
      <c r="P111" s="22" t="e">
        <f t="shared" si="4"/>
        <v>#REF!</v>
      </c>
    </row>
    <row r="112" spans="1:16" s="8" customFormat="1" x14ac:dyDescent="0.25">
      <c r="A112" s="64">
        <f>IF(ISBLANK(B112),"",COUNTA(B$2:$B112))</f>
        <v>111</v>
      </c>
      <c r="B112" s="54" t="str">
        <f>ISPLATNE_LISTE!B112</f>
        <v>Stolnoteniski klub Split</v>
      </c>
      <c r="C112" s="14" t="str">
        <f>ISPLATNE_LISTE!C112</f>
        <v>Pojedinacni</v>
      </c>
      <c r="D112" s="14" t="str">
        <f>ISPLATNE_LISTE!D112</f>
        <v>Stolni tenis</v>
      </c>
      <c r="E112" s="15" t="str">
        <f>ISPLATNE_LISTE!F112</f>
        <v>III</v>
      </c>
      <c r="F112" s="98" t="e">
        <f>ISPLATNE_LISTE!#REF!</f>
        <v>#REF!</v>
      </c>
      <c r="G112" s="110">
        <f>ISPLATNE_LISTE!G112</f>
        <v>22923.78</v>
      </c>
      <c r="H112" s="111" t="e">
        <f>ISPLATNE_LISTE!#REF!</f>
        <v>#REF!</v>
      </c>
      <c r="I112" s="112" t="e">
        <f t="shared" si="5"/>
        <v>#REF!</v>
      </c>
      <c r="J112" s="113">
        <f>I.Kvartal!H112</f>
        <v>0</v>
      </c>
      <c r="K112" s="113">
        <f>II.Kvartal!H112</f>
        <v>0</v>
      </c>
      <c r="L112" s="113">
        <f>III.Kvartal!H112</f>
        <v>0</v>
      </c>
      <c r="M112" s="113">
        <f>IV.Kvartal!H112</f>
        <v>0</v>
      </c>
      <c r="N112" s="114">
        <f t="shared" si="6"/>
        <v>0</v>
      </c>
      <c r="O112" s="77" t="e">
        <f t="shared" si="7"/>
        <v>#REF!</v>
      </c>
      <c r="P112" s="22" t="e">
        <f t="shared" si="4"/>
        <v>#REF!</v>
      </c>
    </row>
    <row r="113" spans="1:16" s="8" customFormat="1" x14ac:dyDescent="0.25">
      <c r="A113" s="64">
        <f>IF(ISBLANK(B113),"",COUNTA(B$2:$B113))</f>
        <v>112</v>
      </c>
      <c r="B113" s="54" t="str">
        <f>ISPLATNE_LISTE!B113</f>
        <v>Streličarski klub Dalmacija</v>
      </c>
      <c r="C113" s="14" t="str">
        <f>ISPLATNE_LISTE!C113</f>
        <v>Pojedinacni</v>
      </c>
      <c r="D113" s="14" t="str">
        <f>ISPLATNE_LISTE!D113</f>
        <v>Streličarstvo</v>
      </c>
      <c r="E113" s="15" t="str">
        <f>ISPLATNE_LISTE!F113</f>
        <v>-</v>
      </c>
      <c r="F113" s="98" t="e">
        <f>ISPLATNE_LISTE!#REF!</f>
        <v>#REF!</v>
      </c>
      <c r="G113" s="110">
        <f>ISPLATNE_LISTE!G113</f>
        <v>2600</v>
      </c>
      <c r="H113" s="111" t="e">
        <f>ISPLATNE_LISTE!#REF!</f>
        <v>#REF!</v>
      </c>
      <c r="I113" s="112" t="e">
        <f t="shared" si="5"/>
        <v>#REF!</v>
      </c>
      <c r="J113" s="113">
        <f>I.Kvartal!H113</f>
        <v>0</v>
      </c>
      <c r="K113" s="113">
        <f>II.Kvartal!H113</f>
        <v>0</v>
      </c>
      <c r="L113" s="113">
        <f>III.Kvartal!H113</f>
        <v>0</v>
      </c>
      <c r="M113" s="113">
        <f>IV.Kvartal!H113</f>
        <v>0</v>
      </c>
      <c r="N113" s="114">
        <f t="shared" si="6"/>
        <v>0</v>
      </c>
      <c r="O113" s="77" t="e">
        <f t="shared" si="7"/>
        <v>#REF!</v>
      </c>
      <c r="P113" s="22" t="e">
        <f t="shared" si="4"/>
        <v>#REF!</v>
      </c>
    </row>
    <row r="114" spans="1:16" s="8" customFormat="1" x14ac:dyDescent="0.25">
      <c r="A114" s="64">
        <f>IF(ISBLANK(B114),"",COUNTA(B$2:$B114))</f>
        <v>113</v>
      </c>
      <c r="B114" s="54" t="str">
        <f>ISPLATNE_LISTE!B114</f>
        <v>Streljački klub Centar</v>
      </c>
      <c r="C114" s="55" t="str">
        <f>ISPLATNE_LISTE!C114</f>
        <v>Pojedinacni</v>
      </c>
      <c r="D114" s="55" t="str">
        <f>ISPLATNE_LISTE!D114</f>
        <v>Streljastvo</v>
      </c>
      <c r="E114" s="56" t="str">
        <f>ISPLATNE_LISTE!F114</f>
        <v>III</v>
      </c>
      <c r="F114" s="98" t="e">
        <f>ISPLATNE_LISTE!#REF!</f>
        <v>#REF!</v>
      </c>
      <c r="G114" s="110">
        <f>ISPLATNE_LISTE!G114</f>
        <v>21012.329999999998</v>
      </c>
      <c r="H114" s="111" t="e">
        <f>ISPLATNE_LISTE!#REF!</f>
        <v>#REF!</v>
      </c>
      <c r="I114" s="112" t="e">
        <f t="shared" si="5"/>
        <v>#REF!</v>
      </c>
      <c r="J114" s="113">
        <f>I.Kvartal!H114</f>
        <v>0</v>
      </c>
      <c r="K114" s="113">
        <f>II.Kvartal!H114</f>
        <v>0</v>
      </c>
      <c r="L114" s="113">
        <f>III.Kvartal!H114</f>
        <v>0</v>
      </c>
      <c r="M114" s="113">
        <f>IV.Kvartal!H114</f>
        <v>0</v>
      </c>
      <c r="N114" s="114">
        <f t="shared" si="6"/>
        <v>0</v>
      </c>
      <c r="O114" s="98" t="e">
        <f t="shared" si="7"/>
        <v>#REF!</v>
      </c>
      <c r="P114" s="22" t="e">
        <f t="shared" si="4"/>
        <v>#REF!</v>
      </c>
    </row>
    <row r="115" spans="1:16" s="8" customFormat="1" x14ac:dyDescent="0.25">
      <c r="A115" s="64">
        <f>IF(ISBLANK(B115),"",COUNTA(B$2:$B115))</f>
        <v>114</v>
      </c>
      <c r="B115" s="54" t="str">
        <f>ISPLATNE_LISTE!B115</f>
        <v>Šahovski klub Bačvice</v>
      </c>
      <c r="C115" s="14" t="str">
        <f>ISPLATNE_LISTE!C115</f>
        <v>Pojedinacni</v>
      </c>
      <c r="D115" s="14" t="str">
        <f>ISPLATNE_LISTE!D115</f>
        <v>Šah</v>
      </c>
      <c r="E115" s="15" t="str">
        <f>ISPLATNE_LISTE!F115</f>
        <v>-</v>
      </c>
      <c r="F115" s="98" t="e">
        <f>ISPLATNE_LISTE!#REF!</f>
        <v>#REF!</v>
      </c>
      <c r="G115" s="110">
        <f>ISPLATNE_LISTE!G115</f>
        <v>2600</v>
      </c>
      <c r="H115" s="111" t="e">
        <f>ISPLATNE_LISTE!#REF!</f>
        <v>#REF!</v>
      </c>
      <c r="I115" s="112" t="e">
        <f t="shared" si="5"/>
        <v>#REF!</v>
      </c>
      <c r="J115" s="113">
        <f>I.Kvartal!H115</f>
        <v>0</v>
      </c>
      <c r="K115" s="113">
        <f>II.Kvartal!H115</f>
        <v>0</v>
      </c>
      <c r="L115" s="113">
        <f>III.Kvartal!H115</f>
        <v>0</v>
      </c>
      <c r="M115" s="113">
        <f>IV.Kvartal!H115</f>
        <v>0</v>
      </c>
      <c r="N115" s="114">
        <f t="shared" si="6"/>
        <v>0</v>
      </c>
      <c r="O115" s="77" t="e">
        <f t="shared" si="7"/>
        <v>#REF!</v>
      </c>
      <c r="P115" s="22" t="e">
        <f t="shared" si="4"/>
        <v>#REF!</v>
      </c>
    </row>
    <row r="116" spans="1:16" s="8" customFormat="1" x14ac:dyDescent="0.25">
      <c r="A116" s="64">
        <f>IF(ISBLANK(B116),"",COUNTA(B$2:$B116))</f>
        <v>115</v>
      </c>
      <c r="B116" s="54" t="str">
        <f>ISPLATNE_LISTE!B116</f>
        <v>Šahovski klub Brda</v>
      </c>
      <c r="C116" s="14" t="str">
        <f>ISPLATNE_LISTE!C116</f>
        <v>Pojedinacni</v>
      </c>
      <c r="D116" s="14" t="str">
        <f>ISPLATNE_LISTE!D116</f>
        <v>Šah</v>
      </c>
      <c r="E116" s="15" t="str">
        <f>ISPLATNE_LISTE!F116</f>
        <v>IV</v>
      </c>
      <c r="F116" s="98" t="e">
        <f>ISPLATNE_LISTE!#REF!</f>
        <v>#REF!</v>
      </c>
      <c r="G116" s="110">
        <f>ISPLATNE_LISTE!G116</f>
        <v>12222.600000000002</v>
      </c>
      <c r="H116" s="111" t="e">
        <f>ISPLATNE_LISTE!#REF!</f>
        <v>#REF!</v>
      </c>
      <c r="I116" s="112" t="e">
        <f t="shared" si="5"/>
        <v>#REF!</v>
      </c>
      <c r="J116" s="113">
        <f>I.Kvartal!H116</f>
        <v>0</v>
      </c>
      <c r="K116" s="113">
        <f>II.Kvartal!H116</f>
        <v>0</v>
      </c>
      <c r="L116" s="113">
        <f>III.Kvartal!H116</f>
        <v>0</v>
      </c>
      <c r="M116" s="113">
        <f>IV.Kvartal!H116</f>
        <v>0</v>
      </c>
      <c r="N116" s="114">
        <f t="shared" si="6"/>
        <v>0</v>
      </c>
      <c r="O116" s="77" t="e">
        <f t="shared" si="7"/>
        <v>#REF!</v>
      </c>
      <c r="P116" s="22" t="e">
        <f t="shared" si="4"/>
        <v>#REF!</v>
      </c>
    </row>
    <row r="117" spans="1:16" s="8" customFormat="1" x14ac:dyDescent="0.25">
      <c r="A117" s="64">
        <f>IF(ISBLANK(B117),"",COUNTA(B$2:$B117))</f>
        <v>116</v>
      </c>
      <c r="B117" s="54" t="str">
        <f>ISPLATNE_LISTE!B117</f>
        <v>Šahovski klub Mornar</v>
      </c>
      <c r="C117" s="14" t="str">
        <f>ISPLATNE_LISTE!C117</f>
        <v>Pojedinacni</v>
      </c>
      <c r="D117" s="14" t="str">
        <f>ISPLATNE_LISTE!D117</f>
        <v>Šah</v>
      </c>
      <c r="E117" s="15" t="str">
        <f>ISPLATNE_LISTE!F117</f>
        <v>III</v>
      </c>
      <c r="F117" s="98" t="e">
        <f>ISPLATNE_LISTE!#REF!</f>
        <v>#REF!</v>
      </c>
      <c r="G117" s="110">
        <f>ISPLATNE_LISTE!G117</f>
        <v>21189.760000000002</v>
      </c>
      <c r="H117" s="111" t="e">
        <f>ISPLATNE_LISTE!#REF!</f>
        <v>#REF!</v>
      </c>
      <c r="I117" s="112" t="e">
        <f t="shared" si="5"/>
        <v>#REF!</v>
      </c>
      <c r="J117" s="113">
        <f>I.Kvartal!H117</f>
        <v>0</v>
      </c>
      <c r="K117" s="113">
        <f>II.Kvartal!H117</f>
        <v>0</v>
      </c>
      <c r="L117" s="113">
        <f>III.Kvartal!H117</f>
        <v>0</v>
      </c>
      <c r="M117" s="113">
        <f>IV.Kvartal!H117</f>
        <v>0</v>
      </c>
      <c r="N117" s="114">
        <f t="shared" si="6"/>
        <v>0</v>
      </c>
      <c r="O117" s="77" t="e">
        <f t="shared" si="7"/>
        <v>#REF!</v>
      </c>
      <c r="P117" s="22" t="e">
        <f t="shared" si="4"/>
        <v>#REF!</v>
      </c>
    </row>
    <row r="118" spans="1:16" s="8" customFormat="1" x14ac:dyDescent="0.25">
      <c r="A118" s="64">
        <f>IF(ISBLANK(B118),"",COUNTA(B$2:$B118))</f>
        <v>117</v>
      </c>
      <c r="B118" s="54" t="str">
        <f>ISPLATNE_LISTE!B118</f>
        <v>Šahovski klub Student</v>
      </c>
      <c r="C118" s="14" t="str">
        <f>ISPLATNE_LISTE!C118</f>
        <v>Pojedinacni</v>
      </c>
      <c r="D118" s="14" t="str">
        <f>ISPLATNE_LISTE!D118</f>
        <v>Šah</v>
      </c>
      <c r="E118" s="15" t="str">
        <f>ISPLATNE_LISTE!F118</f>
        <v>-</v>
      </c>
      <c r="F118" s="98" t="e">
        <f>ISPLATNE_LISTE!#REF!</f>
        <v>#REF!</v>
      </c>
      <c r="G118" s="110">
        <f>ISPLATNE_LISTE!G118</f>
        <v>2600</v>
      </c>
      <c r="H118" s="111" t="e">
        <f>ISPLATNE_LISTE!#REF!</f>
        <v>#REF!</v>
      </c>
      <c r="I118" s="112" t="e">
        <f t="shared" si="5"/>
        <v>#REF!</v>
      </c>
      <c r="J118" s="113">
        <f>I.Kvartal!H118</f>
        <v>0</v>
      </c>
      <c r="K118" s="113">
        <f>II.Kvartal!H118</f>
        <v>0</v>
      </c>
      <c r="L118" s="113">
        <f>III.Kvartal!H118</f>
        <v>0</v>
      </c>
      <c r="M118" s="113">
        <f>IV.Kvartal!H118</f>
        <v>0</v>
      </c>
      <c r="N118" s="114">
        <f t="shared" si="6"/>
        <v>0</v>
      </c>
      <c r="O118" s="77" t="e">
        <f t="shared" si="7"/>
        <v>#REF!</v>
      </c>
      <c r="P118" s="22" t="e">
        <f t="shared" si="4"/>
        <v>#REF!</v>
      </c>
    </row>
    <row r="119" spans="1:16" s="8" customFormat="1" x14ac:dyDescent="0.25">
      <c r="A119" s="64">
        <f>IF(ISBLANK(B119),"",COUNTA(B$2:$B119))</f>
        <v>118</v>
      </c>
      <c r="B119" s="54" t="str">
        <f>ISPLATNE_LISTE!B119</f>
        <v>Muški taekwondo klub Marjan</v>
      </c>
      <c r="C119" s="55" t="str">
        <f>ISPLATNE_LISTE!C119</f>
        <v>Pojedinacni</v>
      </c>
      <c r="D119" s="55" t="str">
        <f>ISPLATNE_LISTE!D119</f>
        <v>Taekwondo</v>
      </c>
      <c r="E119" s="56" t="str">
        <f>ISPLATNE_LISTE!F119</f>
        <v>I</v>
      </c>
      <c r="F119" s="98" t="e">
        <f>ISPLATNE_LISTE!#REF!</f>
        <v>#REF!</v>
      </c>
      <c r="G119" s="110">
        <f>ISPLATNE_LISTE!G119</f>
        <v>43998.37000000001</v>
      </c>
      <c r="H119" s="111" t="e">
        <f>ISPLATNE_LISTE!#REF!</f>
        <v>#REF!</v>
      </c>
      <c r="I119" s="112" t="e">
        <f t="shared" si="5"/>
        <v>#REF!</v>
      </c>
      <c r="J119" s="113">
        <f>I.Kvartal!H119</f>
        <v>0</v>
      </c>
      <c r="K119" s="113">
        <f>II.Kvartal!H119</f>
        <v>0</v>
      </c>
      <c r="L119" s="113">
        <f>III.Kvartal!H119</f>
        <v>0</v>
      </c>
      <c r="M119" s="113">
        <f>IV.Kvartal!H119</f>
        <v>0</v>
      </c>
      <c r="N119" s="114">
        <f t="shared" si="6"/>
        <v>0</v>
      </c>
      <c r="O119" s="98" t="e">
        <f t="shared" si="7"/>
        <v>#REF!</v>
      </c>
      <c r="P119" s="22" t="e">
        <f t="shared" si="4"/>
        <v>#REF!</v>
      </c>
    </row>
    <row r="120" spans="1:16" s="8" customFormat="1" x14ac:dyDescent="0.25">
      <c r="A120" s="64">
        <f>IF(ISBLANK(B120),"",COUNTA(B$2:$B120))</f>
        <v>119</v>
      </c>
      <c r="B120" s="54" t="str">
        <f>ISPLATNE_LISTE!B120</f>
        <v>Taekwondo klub Energy</v>
      </c>
      <c r="C120" s="51" t="str">
        <f>ISPLATNE_LISTE!C120</f>
        <v>Pojedinacni</v>
      </c>
      <c r="D120" s="51" t="str">
        <f>ISPLATNE_LISTE!D120</f>
        <v>Taekwondo</v>
      </c>
      <c r="E120" s="52" t="str">
        <f>ISPLATNE_LISTE!F120</f>
        <v>IV</v>
      </c>
      <c r="F120" s="98" t="e">
        <f>ISPLATNE_LISTE!#REF!</f>
        <v>#REF!</v>
      </c>
      <c r="G120" s="110">
        <f>ISPLATNE_LISTE!G120</f>
        <v>9024.14</v>
      </c>
      <c r="H120" s="111" t="e">
        <f>ISPLATNE_LISTE!#REF!</f>
        <v>#REF!</v>
      </c>
      <c r="I120" s="112" t="e">
        <f t="shared" si="5"/>
        <v>#REF!</v>
      </c>
      <c r="J120" s="113">
        <f>I.Kvartal!H120</f>
        <v>0</v>
      </c>
      <c r="K120" s="113">
        <f>II.Kvartal!H120</f>
        <v>0</v>
      </c>
      <c r="L120" s="113">
        <f>III.Kvartal!H120</f>
        <v>0</v>
      </c>
      <c r="M120" s="113">
        <f>IV.Kvartal!H120</f>
        <v>0</v>
      </c>
      <c r="N120" s="114">
        <f t="shared" si="6"/>
        <v>0</v>
      </c>
      <c r="O120" s="115" t="e">
        <f t="shared" si="7"/>
        <v>#REF!</v>
      </c>
      <c r="P120" s="53" t="e">
        <f t="shared" si="4"/>
        <v>#REF!</v>
      </c>
    </row>
    <row r="121" spans="1:16" s="8" customFormat="1" x14ac:dyDescent="0.25">
      <c r="A121" s="64">
        <f>IF(ISBLANK(B121),"",COUNTA(B$2:$B121))</f>
        <v>120</v>
      </c>
      <c r="B121" s="54" t="str">
        <f>ISPLATNE_LISTE!B121</f>
        <v>Taekwondo klub Galeb</v>
      </c>
      <c r="C121" s="55" t="str">
        <f>ISPLATNE_LISTE!C121</f>
        <v>Pojedinacni</v>
      </c>
      <c r="D121" s="55" t="str">
        <f>ISPLATNE_LISTE!D121</f>
        <v>Taekwondo</v>
      </c>
      <c r="E121" s="56" t="str">
        <f>ISPLATNE_LISTE!F121</f>
        <v>-</v>
      </c>
      <c r="F121" s="98" t="e">
        <f>ISPLATNE_LISTE!#REF!</f>
        <v>#REF!</v>
      </c>
      <c r="G121" s="110">
        <f>ISPLATNE_LISTE!G121</f>
        <v>0</v>
      </c>
      <c r="H121" s="111" t="e">
        <f>ISPLATNE_LISTE!#REF!</f>
        <v>#REF!</v>
      </c>
      <c r="I121" s="112" t="e">
        <f t="shared" si="5"/>
        <v>#REF!</v>
      </c>
      <c r="J121" s="113">
        <f>I.Kvartal!H121</f>
        <v>0</v>
      </c>
      <c r="K121" s="113">
        <f>II.Kvartal!H121</f>
        <v>0</v>
      </c>
      <c r="L121" s="113">
        <f>III.Kvartal!H121</f>
        <v>0</v>
      </c>
      <c r="M121" s="113">
        <f>IV.Kvartal!H121</f>
        <v>0</v>
      </c>
      <c r="N121" s="114">
        <f t="shared" si="6"/>
        <v>0</v>
      </c>
      <c r="O121" s="98" t="e">
        <f t="shared" si="7"/>
        <v>#REF!</v>
      </c>
      <c r="P121" s="22" t="e">
        <f t="shared" si="4"/>
        <v>#REF!</v>
      </c>
    </row>
    <row r="122" spans="1:16" s="8" customFormat="1" x14ac:dyDescent="0.25">
      <c r="A122" s="64">
        <f>IF(ISBLANK(B122),"",COUNTA(B$2:$B122))</f>
        <v>121</v>
      </c>
      <c r="B122" s="54" t="str">
        <f>ISPLATNE_LISTE!B122</f>
        <v>Taekwondo klub Lotus</v>
      </c>
      <c r="C122" s="14" t="str">
        <f>ISPLATNE_LISTE!C122</f>
        <v>Pojedinacni</v>
      </c>
      <c r="D122" s="14" t="str">
        <f>ISPLATNE_LISTE!D122</f>
        <v>Taekwondo</v>
      </c>
      <c r="E122" s="15" t="str">
        <f>ISPLATNE_LISTE!F122</f>
        <v>-</v>
      </c>
      <c r="F122" s="98" t="e">
        <f>ISPLATNE_LISTE!#REF!</f>
        <v>#REF!</v>
      </c>
      <c r="G122" s="110">
        <f>ISPLATNE_LISTE!G122</f>
        <v>0</v>
      </c>
      <c r="H122" s="111" t="e">
        <f>ISPLATNE_LISTE!#REF!</f>
        <v>#REF!</v>
      </c>
      <c r="I122" s="112" t="e">
        <f t="shared" si="5"/>
        <v>#REF!</v>
      </c>
      <c r="J122" s="113">
        <f>I.Kvartal!H122</f>
        <v>0</v>
      </c>
      <c r="K122" s="113">
        <f>II.Kvartal!H122</f>
        <v>0</v>
      </c>
      <c r="L122" s="113">
        <f>III.Kvartal!H122</f>
        <v>0</v>
      </c>
      <c r="M122" s="113">
        <f>IV.Kvartal!H122</f>
        <v>0</v>
      </c>
      <c r="N122" s="114">
        <f t="shared" si="6"/>
        <v>0</v>
      </c>
      <c r="O122" s="77" t="e">
        <f t="shared" si="7"/>
        <v>#REF!</v>
      </c>
      <c r="P122" s="22" t="e">
        <f t="shared" si="4"/>
        <v>#REF!</v>
      </c>
    </row>
    <row r="123" spans="1:16" s="8" customFormat="1" x14ac:dyDescent="0.25">
      <c r="A123" s="64">
        <f>IF(ISBLANK(B123),"",COUNTA(B$2:$B123))</f>
        <v>122</v>
      </c>
      <c r="B123" s="54" t="str">
        <f>ISPLATNE_LISTE!B123</f>
        <v>Taekwondo klub Marjan</v>
      </c>
      <c r="C123" s="55" t="str">
        <f>ISPLATNE_LISTE!C123</f>
        <v>Pojedinacni</v>
      </c>
      <c r="D123" s="55" t="str">
        <f>ISPLATNE_LISTE!D123</f>
        <v>Taekwondo</v>
      </c>
      <c r="E123" s="56" t="str">
        <f>ISPLATNE_LISTE!F123</f>
        <v>I</v>
      </c>
      <c r="F123" s="98" t="e">
        <f>ISPLATNE_LISTE!#REF!</f>
        <v>#REF!</v>
      </c>
      <c r="G123" s="110">
        <f>ISPLATNE_LISTE!G123</f>
        <v>226111.15</v>
      </c>
      <c r="H123" s="111" t="e">
        <f>ISPLATNE_LISTE!#REF!</f>
        <v>#REF!</v>
      </c>
      <c r="I123" s="112" t="e">
        <f t="shared" si="5"/>
        <v>#REF!</v>
      </c>
      <c r="J123" s="113">
        <f>I.Kvartal!H123</f>
        <v>0</v>
      </c>
      <c r="K123" s="113">
        <f>II.Kvartal!H123</f>
        <v>0</v>
      </c>
      <c r="L123" s="113">
        <f>III.Kvartal!H123</f>
        <v>0</v>
      </c>
      <c r="M123" s="113">
        <f>IV.Kvartal!H123</f>
        <v>0</v>
      </c>
      <c r="N123" s="114">
        <f t="shared" si="6"/>
        <v>0</v>
      </c>
      <c r="O123" s="98" t="e">
        <f t="shared" si="7"/>
        <v>#REF!</v>
      </c>
      <c r="P123" s="22" t="e">
        <f t="shared" si="4"/>
        <v>#REF!</v>
      </c>
    </row>
    <row r="124" spans="1:16" s="8" customFormat="1" x14ac:dyDescent="0.25">
      <c r="A124" s="64">
        <f>IF(ISBLANK(B124),"",COUNTA(B$2:$B124))</f>
        <v>123</v>
      </c>
      <c r="B124" s="54" t="str">
        <f>ISPLATNE_LISTE!B124</f>
        <v>Taekwondo klub Monter</v>
      </c>
      <c r="C124" s="14" t="str">
        <f>ISPLATNE_LISTE!C124</f>
        <v>Pojedinacni</v>
      </c>
      <c r="D124" s="14" t="str">
        <f>ISPLATNE_LISTE!D124</f>
        <v>Taekwondo</v>
      </c>
      <c r="E124" s="15" t="str">
        <f>ISPLATNE_LISTE!F124</f>
        <v>II</v>
      </c>
      <c r="F124" s="98" t="e">
        <f>ISPLATNE_LISTE!#REF!</f>
        <v>#REF!</v>
      </c>
      <c r="G124" s="110">
        <f>ISPLATNE_LISTE!G124</f>
        <v>26123.260000000002</v>
      </c>
      <c r="H124" s="111" t="e">
        <f>ISPLATNE_LISTE!#REF!</f>
        <v>#REF!</v>
      </c>
      <c r="I124" s="112" t="e">
        <f t="shared" si="5"/>
        <v>#REF!</v>
      </c>
      <c r="J124" s="113">
        <f>I.Kvartal!H124</f>
        <v>0</v>
      </c>
      <c r="K124" s="113">
        <f>II.Kvartal!H124</f>
        <v>0</v>
      </c>
      <c r="L124" s="113">
        <f>III.Kvartal!H124</f>
        <v>0</v>
      </c>
      <c r="M124" s="113">
        <f>IV.Kvartal!H124</f>
        <v>0</v>
      </c>
      <c r="N124" s="114">
        <f t="shared" si="6"/>
        <v>0</v>
      </c>
      <c r="O124" s="77" t="e">
        <f t="shared" si="7"/>
        <v>#REF!</v>
      </c>
      <c r="P124" s="22" t="e">
        <f t="shared" si="4"/>
        <v>#REF!</v>
      </c>
    </row>
    <row r="125" spans="1:16" s="8" customFormat="1" x14ac:dyDescent="0.25">
      <c r="A125" s="64">
        <f>IF(ISBLANK(B125),"",COUNTA(B$2:$B125))</f>
        <v>124</v>
      </c>
      <c r="B125" s="54" t="str">
        <f>ISPLATNE_LISTE!B125</f>
        <v>Taekwondo klub St kwan</v>
      </c>
      <c r="C125" s="55" t="str">
        <f>ISPLATNE_LISTE!C125</f>
        <v>Pojedinacni</v>
      </c>
      <c r="D125" s="55" t="str">
        <f>ISPLATNE_LISTE!D125</f>
        <v>Taekwondo</v>
      </c>
      <c r="E125" s="56" t="str">
        <f>ISPLATNE_LISTE!F125</f>
        <v>IV</v>
      </c>
      <c r="F125" s="98" t="e">
        <f>ISPLATNE_LISTE!#REF!</f>
        <v>#REF!</v>
      </c>
      <c r="G125" s="110">
        <f>ISPLATNE_LISTE!G125</f>
        <v>8673.9400000000023</v>
      </c>
      <c r="H125" s="111" t="e">
        <f>ISPLATNE_LISTE!#REF!</f>
        <v>#REF!</v>
      </c>
      <c r="I125" s="112" t="e">
        <f t="shared" si="5"/>
        <v>#REF!</v>
      </c>
      <c r="J125" s="113">
        <f>I.Kvartal!H125</f>
        <v>0</v>
      </c>
      <c r="K125" s="113">
        <f>II.Kvartal!H125</f>
        <v>0</v>
      </c>
      <c r="L125" s="113">
        <f>III.Kvartal!H125</f>
        <v>0</v>
      </c>
      <c r="M125" s="113">
        <f>IV.Kvartal!H125</f>
        <v>0</v>
      </c>
      <c r="N125" s="114">
        <f t="shared" si="6"/>
        <v>0</v>
      </c>
      <c r="O125" s="98" t="e">
        <f t="shared" si="7"/>
        <v>#REF!</v>
      </c>
      <c r="P125" s="22" t="e">
        <f t="shared" si="4"/>
        <v>#REF!</v>
      </c>
    </row>
    <row r="126" spans="1:16" s="8" customFormat="1" x14ac:dyDescent="0.25">
      <c r="A126" s="64">
        <f>IF(ISBLANK(B126),"",COUNTA(B$2:$B126))</f>
        <v>125</v>
      </c>
      <c r="B126" s="54" t="str">
        <f>ISPLATNE_LISTE!B126</f>
        <v>Klub tajlandskog boksa Flash</v>
      </c>
      <c r="C126" s="14" t="str">
        <f>ISPLATNE_LISTE!C126</f>
        <v>Pojedinacni</v>
      </c>
      <c r="D126" s="14" t="str">
        <f>ISPLATNE_LISTE!D126</f>
        <v>Tajlandski boks</v>
      </c>
      <c r="E126" s="15" t="str">
        <f>ISPLATNE_LISTE!F126</f>
        <v>IV</v>
      </c>
      <c r="F126" s="98" t="e">
        <f>ISPLATNE_LISTE!#REF!</f>
        <v>#REF!</v>
      </c>
      <c r="G126" s="110">
        <f>ISPLATNE_LISTE!G126</f>
        <v>7812.45</v>
      </c>
      <c r="H126" s="111" t="e">
        <f>ISPLATNE_LISTE!#REF!</f>
        <v>#REF!</v>
      </c>
      <c r="I126" s="112" t="e">
        <f t="shared" si="5"/>
        <v>#REF!</v>
      </c>
      <c r="J126" s="113">
        <f>I.Kvartal!H126</f>
        <v>0</v>
      </c>
      <c r="K126" s="113">
        <f>II.Kvartal!H126</f>
        <v>0</v>
      </c>
      <c r="L126" s="113">
        <f>III.Kvartal!H126</f>
        <v>0</v>
      </c>
      <c r="M126" s="113">
        <f>IV.Kvartal!H126</f>
        <v>0</v>
      </c>
      <c r="N126" s="114">
        <f t="shared" si="6"/>
        <v>0</v>
      </c>
      <c r="O126" s="77" t="e">
        <f t="shared" si="7"/>
        <v>#REF!</v>
      </c>
      <c r="P126" s="22" t="e">
        <f t="shared" si="4"/>
        <v>#REF!</v>
      </c>
    </row>
    <row r="127" spans="1:16" s="8" customFormat="1" x14ac:dyDescent="0.25">
      <c r="A127" s="64">
        <f>IF(ISBLANK(B127),"",COUNTA(B$2:$B127))</f>
        <v>126</v>
      </c>
      <c r="B127" s="54" t="str">
        <f>ISPLATNE_LISTE!B127</f>
        <v>Klub tajlandskog boksa Marjan</v>
      </c>
      <c r="C127" s="14" t="str">
        <f>ISPLATNE_LISTE!C127</f>
        <v>Pojedinacni</v>
      </c>
      <c r="D127" s="14" t="str">
        <f>ISPLATNE_LISTE!D127</f>
        <v>Tajlandski boks</v>
      </c>
      <c r="E127" s="15" t="str">
        <f>ISPLATNE_LISTE!F127</f>
        <v>-</v>
      </c>
      <c r="F127" s="98" t="e">
        <f>ISPLATNE_LISTE!#REF!</f>
        <v>#REF!</v>
      </c>
      <c r="G127" s="110">
        <f>ISPLATNE_LISTE!G127</f>
        <v>9100</v>
      </c>
      <c r="H127" s="111" t="e">
        <f>ISPLATNE_LISTE!#REF!</f>
        <v>#REF!</v>
      </c>
      <c r="I127" s="112" t="e">
        <f t="shared" si="5"/>
        <v>#REF!</v>
      </c>
      <c r="J127" s="113">
        <f>I.Kvartal!H127</f>
        <v>0</v>
      </c>
      <c r="K127" s="113">
        <f>II.Kvartal!H127</f>
        <v>0</v>
      </c>
      <c r="L127" s="113">
        <f>III.Kvartal!H127</f>
        <v>0</v>
      </c>
      <c r="M127" s="113">
        <f>IV.Kvartal!H127</f>
        <v>0</v>
      </c>
      <c r="N127" s="114">
        <f t="shared" si="6"/>
        <v>0</v>
      </c>
      <c r="O127" s="77" t="e">
        <f t="shared" si="7"/>
        <v>#REF!</v>
      </c>
      <c r="P127" s="22" t="e">
        <f t="shared" si="4"/>
        <v>#REF!</v>
      </c>
    </row>
    <row r="128" spans="1:16" s="8" customFormat="1" x14ac:dyDescent="0.25">
      <c r="A128" s="64">
        <f>IF(ISBLANK(B128),"",COUNTA(B$2:$B128))</f>
        <v>127</v>
      </c>
      <c r="B128" s="54" t="str">
        <f>ISPLATNE_LISTE!B128</f>
        <v>Klub tajlandskog boksa Marjan 1975</v>
      </c>
      <c r="C128" s="14" t="str">
        <f>ISPLATNE_LISTE!C128</f>
        <v>Pojedinacni</v>
      </c>
      <c r="D128" s="14" t="str">
        <f>ISPLATNE_LISTE!D128</f>
        <v>Tajlandski boks</v>
      </c>
      <c r="E128" s="15" t="str">
        <f>ISPLATNE_LISTE!F128</f>
        <v>-</v>
      </c>
      <c r="F128" s="98" t="e">
        <f>ISPLATNE_LISTE!#REF!</f>
        <v>#REF!</v>
      </c>
      <c r="G128" s="110">
        <f>ISPLATNE_LISTE!G128</f>
        <v>2600</v>
      </c>
      <c r="H128" s="111" t="e">
        <f>ISPLATNE_LISTE!#REF!</f>
        <v>#REF!</v>
      </c>
      <c r="I128" s="112" t="e">
        <f t="shared" si="5"/>
        <v>#REF!</v>
      </c>
      <c r="J128" s="113">
        <f>I.Kvartal!H128</f>
        <v>0</v>
      </c>
      <c r="K128" s="113">
        <f>II.Kvartal!H128</f>
        <v>0</v>
      </c>
      <c r="L128" s="113">
        <f>III.Kvartal!H128</f>
        <v>0</v>
      </c>
      <c r="M128" s="113">
        <f>IV.Kvartal!H128</f>
        <v>0</v>
      </c>
      <c r="N128" s="114">
        <f t="shared" si="6"/>
        <v>0</v>
      </c>
      <c r="O128" s="77" t="e">
        <f t="shared" si="7"/>
        <v>#REF!</v>
      </c>
      <c r="P128" s="22" t="e">
        <f t="shared" ref="P128:P145" si="8">IF(I128=0,0,N128/I128)</f>
        <v>#REF!</v>
      </c>
    </row>
    <row r="129" spans="1:16" s="8" customFormat="1" x14ac:dyDescent="0.25">
      <c r="A129" s="64">
        <f>IF(ISBLANK(B129),"",COUNTA(B$2:$B129))</f>
        <v>128</v>
      </c>
      <c r="B129" s="54" t="str">
        <f>ISPLATNE_LISTE!B129</f>
        <v>Klub tajlandskog boksa Marjan 2015</v>
      </c>
      <c r="C129" s="14" t="str">
        <f>ISPLATNE_LISTE!C129</f>
        <v>Pojedinacni</v>
      </c>
      <c r="D129" s="14" t="str">
        <f>ISPLATNE_LISTE!D129</f>
        <v>Tajlandski boks</v>
      </c>
      <c r="E129" s="15" t="str">
        <f>ISPLATNE_LISTE!F129</f>
        <v>-</v>
      </c>
      <c r="F129" s="98" t="e">
        <f>ISPLATNE_LISTE!#REF!</f>
        <v>#REF!</v>
      </c>
      <c r="G129" s="110">
        <f>ISPLATNE_LISTE!G129</f>
        <v>9100</v>
      </c>
      <c r="H129" s="111" t="e">
        <f>ISPLATNE_LISTE!#REF!</f>
        <v>#REF!</v>
      </c>
      <c r="I129" s="112" t="e">
        <f t="shared" ref="I129:I140" si="9">SUM(G129:H129)</f>
        <v>#REF!</v>
      </c>
      <c r="J129" s="113">
        <f>I.Kvartal!H129</f>
        <v>0</v>
      </c>
      <c r="K129" s="113">
        <f>II.Kvartal!H129</f>
        <v>0</v>
      </c>
      <c r="L129" s="113">
        <f>III.Kvartal!H129</f>
        <v>0</v>
      </c>
      <c r="M129" s="113">
        <f>IV.Kvartal!H129</f>
        <v>0</v>
      </c>
      <c r="N129" s="114">
        <f t="shared" ref="N129:N140" si="10">SUM(J129:M129)</f>
        <v>0</v>
      </c>
      <c r="O129" s="77" t="e">
        <f t="shared" ref="O129:O145" si="11">N129-I129</f>
        <v>#REF!</v>
      </c>
      <c r="P129" s="22" t="e">
        <f t="shared" si="8"/>
        <v>#REF!</v>
      </c>
    </row>
    <row r="130" spans="1:16" s="8" customFormat="1" x14ac:dyDescent="0.25">
      <c r="A130" s="64">
        <f>IF(ISBLANK(B130),"",COUNTA(B$2:$B130))</f>
        <v>129</v>
      </c>
      <c r="B130" s="54" t="str">
        <f>ISPLATNE_LISTE!B130</f>
        <v>Klub tajlandskog boksa Split</v>
      </c>
      <c r="C130" s="14" t="str">
        <f>ISPLATNE_LISTE!C130</f>
        <v>Pojedinacni</v>
      </c>
      <c r="D130" s="14" t="str">
        <f>ISPLATNE_LISTE!D130</f>
        <v>Tajlandski boks</v>
      </c>
      <c r="E130" s="15" t="str">
        <f>ISPLATNE_LISTE!F130</f>
        <v>III</v>
      </c>
      <c r="F130" s="98" t="e">
        <f>ISPLATNE_LISTE!#REF!</f>
        <v>#REF!</v>
      </c>
      <c r="G130" s="110">
        <f>ISPLATNE_LISTE!G130</f>
        <v>23422.159999999996</v>
      </c>
      <c r="H130" s="111" t="e">
        <f>ISPLATNE_LISTE!#REF!</f>
        <v>#REF!</v>
      </c>
      <c r="I130" s="112" t="e">
        <f t="shared" si="9"/>
        <v>#REF!</v>
      </c>
      <c r="J130" s="113">
        <f>I.Kvartal!H130</f>
        <v>0</v>
      </c>
      <c r="K130" s="113">
        <f>II.Kvartal!H130</f>
        <v>0</v>
      </c>
      <c r="L130" s="113">
        <f>III.Kvartal!H130</f>
        <v>0</v>
      </c>
      <c r="M130" s="113">
        <f>IV.Kvartal!H130</f>
        <v>0</v>
      </c>
      <c r="N130" s="114">
        <f t="shared" si="10"/>
        <v>0</v>
      </c>
      <c r="O130" s="77" t="e">
        <f t="shared" si="11"/>
        <v>#REF!</v>
      </c>
      <c r="P130" s="22" t="e">
        <f t="shared" si="8"/>
        <v>#REF!</v>
      </c>
    </row>
    <row r="131" spans="1:16" s="8" customFormat="1" x14ac:dyDescent="0.25">
      <c r="A131" s="64">
        <f>IF(ISBLANK(B131),"",COUNTA(B$2:$B131))</f>
        <v>130</v>
      </c>
      <c r="B131" s="54" t="str">
        <f>ISPLATNE_LISTE!B131</f>
        <v>Tenis kamp Stobreč</v>
      </c>
      <c r="C131" s="55" t="str">
        <f>ISPLATNE_LISTE!C131</f>
        <v>Pojedinacni</v>
      </c>
      <c r="D131" s="55" t="str">
        <f>ISPLATNE_LISTE!D131</f>
        <v>Tenis</v>
      </c>
      <c r="E131" s="56" t="str">
        <f>ISPLATNE_LISTE!F131</f>
        <v>-</v>
      </c>
      <c r="F131" s="98" t="e">
        <f>ISPLATNE_LISTE!#REF!</f>
        <v>#REF!</v>
      </c>
      <c r="G131" s="110">
        <f>ISPLATNE_LISTE!G131</f>
        <v>0</v>
      </c>
      <c r="H131" s="111" t="e">
        <f>ISPLATNE_LISTE!#REF!</f>
        <v>#REF!</v>
      </c>
      <c r="I131" s="112" t="e">
        <f t="shared" si="9"/>
        <v>#REF!</v>
      </c>
      <c r="J131" s="113">
        <f>I.Kvartal!H131</f>
        <v>0</v>
      </c>
      <c r="K131" s="113">
        <f>II.Kvartal!H131</f>
        <v>0</v>
      </c>
      <c r="L131" s="113">
        <f>III.Kvartal!H131</f>
        <v>0</v>
      </c>
      <c r="M131" s="113">
        <f>IV.Kvartal!H131</f>
        <v>0</v>
      </c>
      <c r="N131" s="114">
        <f t="shared" si="10"/>
        <v>0</v>
      </c>
      <c r="O131" s="98" t="e">
        <f t="shared" si="11"/>
        <v>#REF!</v>
      </c>
      <c r="P131" s="22" t="e">
        <f t="shared" si="8"/>
        <v>#REF!</v>
      </c>
    </row>
    <row r="132" spans="1:16" s="8" customFormat="1" x14ac:dyDescent="0.25">
      <c r="A132" s="64">
        <f>IF(ISBLANK(B132),"",COUNTA(B$2:$B132))</f>
        <v>131</v>
      </c>
      <c r="B132" s="54" t="str">
        <f>ISPLATNE_LISTE!B132</f>
        <v>Tenis klub Pomak</v>
      </c>
      <c r="C132" s="14" t="str">
        <f>ISPLATNE_LISTE!C132</f>
        <v>Pojedinacni</v>
      </c>
      <c r="D132" s="14" t="str">
        <f>ISPLATNE_LISTE!D132</f>
        <v>Tenis</v>
      </c>
      <c r="E132" s="15" t="str">
        <f>ISPLATNE_LISTE!F132</f>
        <v>II</v>
      </c>
      <c r="F132" s="98" t="e">
        <f>ISPLATNE_LISTE!#REF!</f>
        <v>#REF!</v>
      </c>
      <c r="G132" s="110">
        <f>ISPLATNE_LISTE!G132</f>
        <v>26249.67</v>
      </c>
      <c r="H132" s="111" t="e">
        <f>ISPLATNE_LISTE!#REF!</f>
        <v>#REF!</v>
      </c>
      <c r="I132" s="112" t="e">
        <f t="shared" si="9"/>
        <v>#REF!</v>
      </c>
      <c r="J132" s="113">
        <f>I.Kvartal!H132</f>
        <v>0</v>
      </c>
      <c r="K132" s="113">
        <f>II.Kvartal!H132</f>
        <v>0</v>
      </c>
      <c r="L132" s="113">
        <f>III.Kvartal!H132</f>
        <v>0</v>
      </c>
      <c r="M132" s="113">
        <f>IV.Kvartal!H132</f>
        <v>0</v>
      </c>
      <c r="N132" s="114">
        <f t="shared" si="10"/>
        <v>0</v>
      </c>
      <c r="O132" s="77" t="e">
        <f t="shared" si="11"/>
        <v>#REF!</v>
      </c>
      <c r="P132" s="22" t="e">
        <f t="shared" si="8"/>
        <v>#REF!</v>
      </c>
    </row>
    <row r="133" spans="1:16" s="8" customFormat="1" x14ac:dyDescent="0.25">
      <c r="A133" s="64">
        <f>IF(ISBLANK(B133),"",COUNTA(B$2:$B133))</f>
        <v>132</v>
      </c>
      <c r="B133" s="54" t="str">
        <f>ISPLATNE_LISTE!B133</f>
        <v>Tenis klub Split 1950</v>
      </c>
      <c r="C133" s="55" t="str">
        <f>ISPLATNE_LISTE!C133</f>
        <v>Pojedinacni</v>
      </c>
      <c r="D133" s="55" t="str">
        <f>ISPLATNE_LISTE!D133</f>
        <v>Tenis</v>
      </c>
      <c r="E133" s="56" t="str">
        <f>ISPLATNE_LISTE!F133</f>
        <v>I</v>
      </c>
      <c r="F133" s="98" t="e">
        <f>ISPLATNE_LISTE!#REF!</f>
        <v>#REF!</v>
      </c>
      <c r="G133" s="110">
        <f>ISPLATNE_LISTE!G133</f>
        <v>55234.34</v>
      </c>
      <c r="H133" s="111" t="e">
        <f>ISPLATNE_LISTE!#REF!</f>
        <v>#REF!</v>
      </c>
      <c r="I133" s="112" t="e">
        <f t="shared" si="9"/>
        <v>#REF!</v>
      </c>
      <c r="J133" s="113">
        <f>I.Kvartal!H133</f>
        <v>0</v>
      </c>
      <c r="K133" s="113">
        <f>II.Kvartal!H133</f>
        <v>0</v>
      </c>
      <c r="L133" s="113">
        <f>III.Kvartal!H133</f>
        <v>0</v>
      </c>
      <c r="M133" s="113">
        <f>IV.Kvartal!H133</f>
        <v>0</v>
      </c>
      <c r="N133" s="114">
        <f t="shared" si="10"/>
        <v>0</v>
      </c>
      <c r="O133" s="98" t="e">
        <f t="shared" si="11"/>
        <v>#REF!</v>
      </c>
      <c r="P133" s="22" t="e">
        <f t="shared" si="8"/>
        <v>#REF!</v>
      </c>
    </row>
    <row r="134" spans="1:16" s="8" customFormat="1" x14ac:dyDescent="0.25">
      <c r="A134" s="64">
        <f>IF(ISBLANK(B134),"",COUNTA(B$2:$B134))</f>
        <v>133</v>
      </c>
      <c r="B134" s="54" t="str">
        <f>ISPLATNE_LISTE!B134</f>
        <v>Triatlon klub Split</v>
      </c>
      <c r="C134" s="14" t="str">
        <f>ISPLATNE_LISTE!C134</f>
        <v>Pojedinacni</v>
      </c>
      <c r="D134" s="14" t="str">
        <f>ISPLATNE_LISTE!D134</f>
        <v>Triatlon</v>
      </c>
      <c r="E134" s="15" t="str">
        <f>ISPLATNE_LISTE!F134</f>
        <v>III</v>
      </c>
      <c r="F134" s="98" t="e">
        <f>ISPLATNE_LISTE!#REF!</f>
        <v>#REF!</v>
      </c>
      <c r="G134" s="110">
        <f>ISPLATNE_LISTE!G134</f>
        <v>19566.72</v>
      </c>
      <c r="H134" s="111" t="e">
        <f>ISPLATNE_LISTE!#REF!</f>
        <v>#REF!</v>
      </c>
      <c r="I134" s="112" t="e">
        <f t="shared" si="9"/>
        <v>#REF!</v>
      </c>
      <c r="J134" s="113">
        <f>I.Kvartal!H134</f>
        <v>0</v>
      </c>
      <c r="K134" s="113">
        <f>II.Kvartal!H134</f>
        <v>0</v>
      </c>
      <c r="L134" s="113">
        <f>III.Kvartal!H134</f>
        <v>0</v>
      </c>
      <c r="M134" s="113">
        <f>IV.Kvartal!H134</f>
        <v>0</v>
      </c>
      <c r="N134" s="114">
        <f t="shared" si="10"/>
        <v>0</v>
      </c>
      <c r="O134" s="77" t="e">
        <f t="shared" si="11"/>
        <v>#REF!</v>
      </c>
      <c r="P134" s="22" t="e">
        <f t="shared" si="8"/>
        <v>#REF!</v>
      </c>
    </row>
    <row r="135" spans="1:16" s="8" customFormat="1" x14ac:dyDescent="0.25">
      <c r="A135" s="64">
        <f>IF(ISBLANK(B135),"",COUNTA(B$2:$B135))</f>
        <v>134</v>
      </c>
      <c r="B135" s="54" t="str">
        <f>ISPLATNE_LISTE!B135</f>
        <v>Klub umjetničkog plivanja Dolfina</v>
      </c>
      <c r="C135" s="55" t="str">
        <f>ISPLATNE_LISTE!C135</f>
        <v>Pojedinacni</v>
      </c>
      <c r="D135" s="55" t="str">
        <f>ISPLATNE_LISTE!D135</f>
        <v>Umjetničko plivanje</v>
      </c>
      <c r="E135" s="56" t="str">
        <f>ISPLATNE_LISTE!F135</f>
        <v>III</v>
      </c>
      <c r="F135" s="98" t="e">
        <f>ISPLATNE_LISTE!#REF!</f>
        <v>#REF!</v>
      </c>
      <c r="G135" s="110">
        <f>ISPLATNE_LISTE!G135</f>
        <v>20917.55</v>
      </c>
      <c r="H135" s="111" t="e">
        <f>ISPLATNE_LISTE!#REF!</f>
        <v>#REF!</v>
      </c>
      <c r="I135" s="112" t="e">
        <f t="shared" si="9"/>
        <v>#REF!</v>
      </c>
      <c r="J135" s="113">
        <f>I.Kvartal!H135</f>
        <v>0</v>
      </c>
      <c r="K135" s="113">
        <f>II.Kvartal!H135</f>
        <v>0</v>
      </c>
      <c r="L135" s="113">
        <f>III.Kvartal!H135</f>
        <v>0</v>
      </c>
      <c r="M135" s="113">
        <f>IV.Kvartal!H135</f>
        <v>0</v>
      </c>
      <c r="N135" s="114">
        <f t="shared" si="10"/>
        <v>0</v>
      </c>
      <c r="O135" s="98" t="e">
        <f t="shared" si="11"/>
        <v>#REF!</v>
      </c>
      <c r="P135" s="22" t="e">
        <f t="shared" si="8"/>
        <v>#REF!</v>
      </c>
    </row>
    <row r="136" spans="1:16" s="8" customFormat="1" x14ac:dyDescent="0.25">
      <c r="A136" s="64">
        <f>IF(ISBLANK(B136),"",COUNTA(B$2:$B136))</f>
        <v>135</v>
      </c>
      <c r="B136" s="54" t="str">
        <f>ISPLATNE_LISTE!B136</f>
        <v>Omladinski Vaterpolski klub Split</v>
      </c>
      <c r="C136" s="14" t="str">
        <f>ISPLATNE_LISTE!C136</f>
        <v>Ekipni</v>
      </c>
      <c r="D136" s="14" t="str">
        <f>ISPLATNE_LISTE!D136</f>
        <v>Vaterpolo</v>
      </c>
      <c r="E136" s="15" t="str">
        <f>ISPLATNE_LISTE!F136</f>
        <v>II</v>
      </c>
      <c r="F136" s="98" t="e">
        <f>ISPLATNE_LISTE!#REF!</f>
        <v>#REF!</v>
      </c>
      <c r="G136" s="110">
        <f>ISPLATNE_LISTE!G136</f>
        <v>37602.199999999997</v>
      </c>
      <c r="H136" s="111" t="e">
        <f>ISPLATNE_LISTE!#REF!</f>
        <v>#REF!</v>
      </c>
      <c r="I136" s="112" t="e">
        <f t="shared" si="9"/>
        <v>#REF!</v>
      </c>
      <c r="J136" s="113">
        <f>I.Kvartal!H136</f>
        <v>0</v>
      </c>
      <c r="K136" s="113">
        <f>II.Kvartal!H136</f>
        <v>0</v>
      </c>
      <c r="L136" s="113">
        <f>III.Kvartal!H136</f>
        <v>0</v>
      </c>
      <c r="M136" s="113">
        <f>IV.Kvartal!H136</f>
        <v>0</v>
      </c>
      <c r="N136" s="114">
        <f t="shared" si="10"/>
        <v>0</v>
      </c>
      <c r="O136" s="77" t="e">
        <f t="shared" si="11"/>
        <v>#REF!</v>
      </c>
      <c r="P136" s="22" t="e">
        <f t="shared" si="8"/>
        <v>#REF!</v>
      </c>
    </row>
    <row r="137" spans="1:16" s="8" customFormat="1" x14ac:dyDescent="0.25">
      <c r="A137" s="64">
        <f>IF(ISBLANK(B137),"",COUNTA(B$2:$B137))</f>
        <v>136</v>
      </c>
      <c r="B137" s="54" t="str">
        <f>ISPLATNE_LISTE!B137</f>
        <v>Vaterpolo klub POŠK 1937</v>
      </c>
      <c r="C137" s="55" t="str">
        <f>ISPLATNE_LISTE!C137</f>
        <v>Ekipni</v>
      </c>
      <c r="D137" s="55" t="str">
        <f>ISPLATNE_LISTE!D137</f>
        <v>Vaterpolo</v>
      </c>
      <c r="E137" s="56" t="str">
        <f>ISPLATNE_LISTE!F137</f>
        <v>II</v>
      </c>
      <c r="F137" s="98" t="e">
        <f>ISPLATNE_LISTE!#REF!</f>
        <v>#REF!</v>
      </c>
      <c r="G137" s="110">
        <f>ISPLATNE_LISTE!G137</f>
        <v>51586.7</v>
      </c>
      <c r="H137" s="111" t="e">
        <f>ISPLATNE_LISTE!#REF!</f>
        <v>#REF!</v>
      </c>
      <c r="I137" s="112" t="e">
        <f t="shared" si="9"/>
        <v>#REF!</v>
      </c>
      <c r="J137" s="113">
        <f>I.Kvartal!H137</f>
        <v>0</v>
      </c>
      <c r="K137" s="113">
        <f>II.Kvartal!H137</f>
        <v>0</v>
      </c>
      <c r="L137" s="113">
        <f>III.Kvartal!H137</f>
        <v>0</v>
      </c>
      <c r="M137" s="113">
        <f>IV.Kvartal!H137</f>
        <v>0</v>
      </c>
      <c r="N137" s="114">
        <f t="shared" si="10"/>
        <v>0</v>
      </c>
      <c r="O137" s="98" t="e">
        <f t="shared" si="11"/>
        <v>#REF!</v>
      </c>
      <c r="P137" s="22" t="e">
        <f t="shared" si="8"/>
        <v>#REF!</v>
      </c>
    </row>
    <row r="138" spans="1:16" s="8" customFormat="1" x14ac:dyDescent="0.25">
      <c r="A138" s="64">
        <f>IF(ISBLANK(B138),"",COUNTA(B$2:$B138))</f>
        <v>137</v>
      </c>
      <c r="B138" s="54" t="str">
        <f>ISPLATNE_LISTE!B138</f>
        <v>Vaterpolski klub Jadran</v>
      </c>
      <c r="C138" s="14" t="str">
        <f>ISPLATNE_LISTE!C138</f>
        <v>Ekipni</v>
      </c>
      <c r="D138" s="14" t="str">
        <f>ISPLATNE_LISTE!D138</f>
        <v>Vaterpolo</v>
      </c>
      <c r="E138" s="15" t="str">
        <f>ISPLATNE_LISTE!F138</f>
        <v>I</v>
      </c>
      <c r="F138" s="98" t="e">
        <f>ISPLATNE_LISTE!#REF!</f>
        <v>#REF!</v>
      </c>
      <c r="G138" s="110">
        <f>ISPLATNE_LISTE!G138</f>
        <v>430909.12</v>
      </c>
      <c r="H138" s="111" t="e">
        <f>ISPLATNE_LISTE!#REF!</f>
        <v>#REF!</v>
      </c>
      <c r="I138" s="112" t="e">
        <f t="shared" si="9"/>
        <v>#REF!</v>
      </c>
      <c r="J138" s="113">
        <f>I.Kvartal!H138</f>
        <v>0</v>
      </c>
      <c r="K138" s="113">
        <f>II.Kvartal!H138</f>
        <v>0</v>
      </c>
      <c r="L138" s="113">
        <f>III.Kvartal!H138</f>
        <v>0</v>
      </c>
      <c r="M138" s="113">
        <f>IV.Kvartal!H138</f>
        <v>0</v>
      </c>
      <c r="N138" s="114">
        <f t="shared" si="10"/>
        <v>0</v>
      </c>
      <c r="O138" s="77" t="e">
        <f t="shared" si="11"/>
        <v>#REF!</v>
      </c>
      <c r="P138" s="22" t="e">
        <f t="shared" si="8"/>
        <v>#REF!</v>
      </c>
    </row>
    <row r="139" spans="1:16" s="8" customFormat="1" x14ac:dyDescent="0.25">
      <c r="A139" s="64">
        <f>IF(ISBLANK(B139),"",COUNTA(B$2:$B139))</f>
        <v>138</v>
      </c>
      <c r="B139" s="54" t="str">
        <f>ISPLATNE_LISTE!B139</f>
        <v>Vaterpolski klub Mornar</v>
      </c>
      <c r="C139" s="55" t="str">
        <f>ISPLATNE_LISTE!C139</f>
        <v>Ekipni</v>
      </c>
      <c r="D139" s="55" t="str">
        <f>ISPLATNE_LISTE!D139</f>
        <v>Vaterpolo</v>
      </c>
      <c r="E139" s="56" t="str">
        <f>ISPLATNE_LISTE!F139</f>
        <v>I</v>
      </c>
      <c r="F139" s="98" t="e">
        <f>ISPLATNE_LISTE!#REF!</f>
        <v>#REF!</v>
      </c>
      <c r="G139" s="110">
        <f>ISPLATNE_LISTE!G139</f>
        <v>91224.69</v>
      </c>
      <c r="H139" s="111" t="e">
        <f>ISPLATNE_LISTE!#REF!</f>
        <v>#REF!</v>
      </c>
      <c r="I139" s="112" t="e">
        <f t="shared" si="9"/>
        <v>#REF!</v>
      </c>
      <c r="J139" s="113">
        <f>I.Kvartal!H139</f>
        <v>0</v>
      </c>
      <c r="K139" s="113">
        <f>II.Kvartal!H139</f>
        <v>0</v>
      </c>
      <c r="L139" s="113">
        <f>III.Kvartal!H139</f>
        <v>0</v>
      </c>
      <c r="M139" s="113">
        <f>IV.Kvartal!H139</f>
        <v>0</v>
      </c>
      <c r="N139" s="114">
        <f t="shared" si="10"/>
        <v>0</v>
      </c>
      <c r="O139" s="98" t="e">
        <f t="shared" si="11"/>
        <v>#REF!</v>
      </c>
      <c r="P139" s="22" t="e">
        <f t="shared" si="8"/>
        <v>#REF!</v>
      </c>
    </row>
    <row r="140" spans="1:16" s="8" customFormat="1" x14ac:dyDescent="0.25">
      <c r="A140" s="64">
        <f>IF(ISBLANK(B140),"",COUNTA(B$2:$B140))</f>
        <v>139</v>
      </c>
      <c r="B140" s="54" t="str">
        <f>ISPLATNE_LISTE!B140</f>
        <v>Hrvatski veslački klub Gusar</v>
      </c>
      <c r="C140" s="14" t="str">
        <f>ISPLATNE_LISTE!C140</f>
        <v>Pojedinacni</v>
      </c>
      <c r="D140" s="14" t="str">
        <f>ISPLATNE_LISTE!D140</f>
        <v>Veslanje</v>
      </c>
      <c r="E140" s="15" t="str">
        <f>ISPLATNE_LISTE!F140</f>
        <v>II</v>
      </c>
      <c r="F140" s="98" t="e">
        <f>ISPLATNE_LISTE!#REF!</f>
        <v>#REF!</v>
      </c>
      <c r="G140" s="110">
        <f>ISPLATNE_LISTE!G140</f>
        <v>32278.649999999998</v>
      </c>
      <c r="H140" s="111" t="e">
        <f>ISPLATNE_LISTE!#REF!</f>
        <v>#REF!</v>
      </c>
      <c r="I140" s="112" t="e">
        <f t="shared" si="9"/>
        <v>#REF!</v>
      </c>
      <c r="J140" s="113">
        <f>I.Kvartal!H140</f>
        <v>0</v>
      </c>
      <c r="K140" s="113">
        <f>II.Kvartal!H140</f>
        <v>0</v>
      </c>
      <c r="L140" s="113">
        <f>III.Kvartal!H140</f>
        <v>0</v>
      </c>
      <c r="M140" s="113">
        <f>IV.Kvartal!H140</f>
        <v>0</v>
      </c>
      <c r="N140" s="114">
        <f t="shared" si="10"/>
        <v>0</v>
      </c>
      <c r="O140" s="77" t="e">
        <f t="shared" si="11"/>
        <v>#REF!</v>
      </c>
      <c r="P140" s="22" t="e">
        <f t="shared" si="8"/>
        <v>#REF!</v>
      </c>
    </row>
    <row r="141" spans="1:16" s="8" customFormat="1" x14ac:dyDescent="0.25">
      <c r="A141" s="64">
        <f>IF(ISBLANK(B141),"",COUNTA(B$2:$B141))</f>
        <v>140</v>
      </c>
      <c r="B141" s="54" t="str">
        <f>ISPLATNE_LISTE!B141</f>
        <v>Hrvatski veslački klub Mornar</v>
      </c>
      <c r="C141" s="14" t="str">
        <f>ISPLATNE_LISTE!C141</f>
        <v>Pojedinacni</v>
      </c>
      <c r="D141" s="14" t="str">
        <f>ISPLATNE_LISTE!D141</f>
        <v>Veslanje</v>
      </c>
      <c r="E141" s="15" t="str">
        <f>ISPLATNE_LISTE!F141</f>
        <v>II</v>
      </c>
      <c r="F141" s="98" t="e">
        <f>ISPLATNE_LISTE!#REF!</f>
        <v>#REF!</v>
      </c>
      <c r="G141" s="110">
        <f>ISPLATNE_LISTE!G141</f>
        <v>33591.440000000002</v>
      </c>
      <c r="H141" s="111" t="e">
        <f>ISPLATNE_LISTE!#REF!</f>
        <v>#REF!</v>
      </c>
      <c r="I141" s="112" t="e">
        <f t="shared" ref="I141:I145" si="12">SUM(G141:H141)</f>
        <v>#REF!</v>
      </c>
      <c r="J141" s="113">
        <f>I.Kvartal!H141</f>
        <v>0</v>
      </c>
      <c r="K141" s="113">
        <f>II.Kvartal!H141</f>
        <v>0</v>
      </c>
      <c r="L141" s="113">
        <f>III.Kvartal!H141</f>
        <v>0</v>
      </c>
      <c r="M141" s="113">
        <f>IV.Kvartal!H141</f>
        <v>0</v>
      </c>
      <c r="N141" s="114">
        <f t="shared" ref="N141:N145" si="13">SUM(J141:M141)</f>
        <v>0</v>
      </c>
      <c r="O141" s="98" t="e">
        <f t="shared" si="11"/>
        <v>#REF!</v>
      </c>
      <c r="P141" s="22" t="e">
        <f t="shared" si="8"/>
        <v>#REF!</v>
      </c>
    </row>
    <row r="142" spans="1:16" s="8" customFormat="1" x14ac:dyDescent="0.25">
      <c r="A142" s="64">
        <f>IF(ISBLANK(B142),"",COUNTA(B$2:$B142))</f>
        <v>141</v>
      </c>
      <c r="B142" s="54" t="str">
        <f>ISPLATNE_LISTE!B142</f>
        <v>Veslački klub Val</v>
      </c>
      <c r="C142" s="14" t="str">
        <f>ISPLATNE_LISTE!C142</f>
        <v>Pojedinacni</v>
      </c>
      <c r="D142" s="14" t="str">
        <f>ISPLATNE_LISTE!D142</f>
        <v>Veslanje</v>
      </c>
      <c r="E142" s="15" t="str">
        <f>ISPLATNE_LISTE!F142</f>
        <v>-</v>
      </c>
      <c r="F142" s="98" t="e">
        <f>ISPLATNE_LISTE!#REF!</f>
        <v>#REF!</v>
      </c>
      <c r="G142" s="110">
        <f>ISPLATNE_LISTE!G142</f>
        <v>2600</v>
      </c>
      <c r="H142" s="111" t="e">
        <f>ISPLATNE_LISTE!#REF!</f>
        <v>#REF!</v>
      </c>
      <c r="I142" s="112" t="e">
        <f t="shared" si="12"/>
        <v>#REF!</v>
      </c>
      <c r="J142" s="113">
        <f>I.Kvartal!H142</f>
        <v>0</v>
      </c>
      <c r="K142" s="113">
        <f>II.Kvartal!H142</f>
        <v>0</v>
      </c>
      <c r="L142" s="113">
        <f>III.Kvartal!H142</f>
        <v>0</v>
      </c>
      <c r="M142" s="113">
        <f>IV.Kvartal!H142</f>
        <v>0</v>
      </c>
      <c r="N142" s="114">
        <f t="shared" si="13"/>
        <v>0</v>
      </c>
      <c r="O142" s="77" t="e">
        <f t="shared" si="11"/>
        <v>#REF!</v>
      </c>
      <c r="P142" s="22" t="e">
        <f t="shared" si="8"/>
        <v>#REF!</v>
      </c>
    </row>
    <row r="143" spans="1:16" s="8" customFormat="1" x14ac:dyDescent="0.25">
      <c r="A143" s="64">
        <f>IF(ISBLANK(B143),"",COUNTA(B$2:$B143))</f>
        <v>142</v>
      </c>
      <c r="B143" s="54" t="str">
        <f>ISPLATNE_LISTE!B143</f>
        <v>Aero klub Split</v>
      </c>
      <c r="C143" s="14" t="str">
        <f>ISPLATNE_LISTE!C143</f>
        <v>Pojedinacni</v>
      </c>
      <c r="D143" s="14" t="str">
        <f>ISPLATNE_LISTE!D143</f>
        <v>Zrakoplovstvo</v>
      </c>
      <c r="E143" s="15" t="str">
        <f>ISPLATNE_LISTE!F143</f>
        <v>-</v>
      </c>
      <c r="F143" s="98" t="e">
        <f>ISPLATNE_LISTE!#REF!</f>
        <v>#REF!</v>
      </c>
      <c r="G143" s="110">
        <f>ISPLATNE_LISTE!G143</f>
        <v>3025.7</v>
      </c>
      <c r="H143" s="111" t="e">
        <f>ISPLATNE_LISTE!#REF!</f>
        <v>#REF!</v>
      </c>
      <c r="I143" s="112" t="e">
        <f t="shared" si="12"/>
        <v>#REF!</v>
      </c>
      <c r="J143" s="113">
        <f>I.Kvartal!H143</f>
        <v>0</v>
      </c>
      <c r="K143" s="113">
        <f>II.Kvartal!H143</f>
        <v>0</v>
      </c>
      <c r="L143" s="113">
        <f>III.Kvartal!H143</f>
        <v>0</v>
      </c>
      <c r="M143" s="113">
        <f>IV.Kvartal!H143</f>
        <v>0</v>
      </c>
      <c r="N143" s="114">
        <f t="shared" si="13"/>
        <v>0</v>
      </c>
      <c r="O143" s="77" t="e">
        <f t="shared" ref="O143" si="14">N143-I143</f>
        <v>#REF!</v>
      </c>
      <c r="P143" s="22" t="e">
        <f t="shared" ref="P143" si="15">IF(I143=0,0,N143/I143)</f>
        <v>#REF!</v>
      </c>
    </row>
    <row r="144" spans="1:16" s="8" customFormat="1" x14ac:dyDescent="0.25">
      <c r="A144" s="64">
        <f>IF(ISBLANK(B144),"",COUNTA(B$2:$B144))</f>
        <v>143</v>
      </c>
      <c r="B144" s="54" t="str">
        <f>ISPLATNE_LISTE!B144</f>
        <v>Aero klub Vitar</v>
      </c>
      <c r="C144" s="14" t="str">
        <f>ISPLATNE_LISTE!C144</f>
        <v>Pojedinacni</v>
      </c>
      <c r="D144" s="14" t="str">
        <f>ISPLATNE_LISTE!D144</f>
        <v>Zrakoplovstvo</v>
      </c>
      <c r="E144" s="15" t="str">
        <f>ISPLATNE_LISTE!F144</f>
        <v>-</v>
      </c>
      <c r="F144" s="98" t="e">
        <f>ISPLATNE_LISTE!#REF!</f>
        <v>#REF!</v>
      </c>
      <c r="G144" s="110">
        <f>ISPLATNE_LISTE!G144</f>
        <v>0</v>
      </c>
      <c r="H144" s="111" t="e">
        <f>ISPLATNE_LISTE!#REF!</f>
        <v>#REF!</v>
      </c>
      <c r="I144" s="112" t="e">
        <f t="shared" si="12"/>
        <v>#REF!</v>
      </c>
      <c r="J144" s="113">
        <f>I.Kvartal!H144</f>
        <v>0</v>
      </c>
      <c r="K144" s="113">
        <f>II.Kvartal!H144</f>
        <v>0</v>
      </c>
      <c r="L144" s="113">
        <f>III.Kvartal!H144</f>
        <v>0</v>
      </c>
      <c r="M144" s="113">
        <f>IV.Kvartal!H144</f>
        <v>0</v>
      </c>
      <c r="N144" s="114">
        <f t="shared" si="13"/>
        <v>0</v>
      </c>
      <c r="O144" s="77" t="e">
        <f t="shared" si="11"/>
        <v>#REF!</v>
      </c>
      <c r="P144" s="22" t="e">
        <f t="shared" si="8"/>
        <v>#REF!</v>
      </c>
    </row>
    <row r="145" spans="1:21" s="8" customFormat="1" x14ac:dyDescent="0.25">
      <c r="A145" s="64">
        <f>IF(ISBLANK(B145),"",COUNTA(B$2:$B145))</f>
        <v>144</v>
      </c>
      <c r="B145" s="54" t="str">
        <f>ISPLATNE_LISTE!B145</f>
        <v>Padobranski klub Graviton</v>
      </c>
      <c r="C145" s="14" t="str">
        <f>ISPLATNE_LISTE!C145</f>
        <v>Pojedinacni</v>
      </c>
      <c r="D145" s="14" t="str">
        <f>ISPLATNE_LISTE!D145</f>
        <v>Zrakoplovstvo</v>
      </c>
      <c r="E145" s="15" t="str">
        <f>ISPLATNE_LISTE!F145</f>
        <v>-</v>
      </c>
      <c r="F145" s="98" t="e">
        <f>ISPLATNE_LISTE!#REF!</f>
        <v>#REF!</v>
      </c>
      <c r="G145" s="110">
        <f>ISPLATNE_LISTE!G145</f>
        <v>2600</v>
      </c>
      <c r="H145" s="111" t="e">
        <f>ISPLATNE_LISTE!#REF!</f>
        <v>#REF!</v>
      </c>
      <c r="I145" s="112" t="e">
        <f t="shared" si="12"/>
        <v>#REF!</v>
      </c>
      <c r="J145" s="113">
        <f>I.Kvartal!H145</f>
        <v>0</v>
      </c>
      <c r="K145" s="113">
        <f>II.Kvartal!H145</f>
        <v>0</v>
      </c>
      <c r="L145" s="113">
        <f>III.Kvartal!H145</f>
        <v>0</v>
      </c>
      <c r="M145" s="113">
        <f>IV.Kvartal!H145</f>
        <v>0</v>
      </c>
      <c r="N145" s="114">
        <f t="shared" si="13"/>
        <v>0</v>
      </c>
      <c r="O145" s="77" t="e">
        <f t="shared" si="11"/>
        <v>#REF!</v>
      </c>
      <c r="P145" s="22" t="e">
        <f t="shared" si="8"/>
        <v>#REF!</v>
      </c>
    </row>
    <row r="146" spans="1:21" x14ac:dyDescent="0.25">
      <c r="A146" s="9"/>
      <c r="B146" s="11" t="s">
        <v>107</v>
      </c>
      <c r="C146" s="16"/>
      <c r="D146" s="16"/>
      <c r="E146" s="17"/>
      <c r="F146" s="99" t="e">
        <f>SUMIF($C$2:$C$145,"Pojedinacni",F$2:F$145)</f>
        <v>#REF!</v>
      </c>
      <c r="G146" s="116">
        <f t="shared" ref="G146:O146" si="16">SUMIF($C$2:$C$145,"Pojedinacni",G$2:G$145)</f>
        <v>2063198.07</v>
      </c>
      <c r="H146" s="117" t="e">
        <f t="shared" si="16"/>
        <v>#REF!</v>
      </c>
      <c r="I146" s="118" t="e">
        <f t="shared" si="16"/>
        <v>#REF!</v>
      </c>
      <c r="J146" s="100">
        <f t="shared" si="16"/>
        <v>0</v>
      </c>
      <c r="K146" s="100">
        <f t="shared" si="16"/>
        <v>0</v>
      </c>
      <c r="L146" s="100">
        <f t="shared" si="16"/>
        <v>0</v>
      </c>
      <c r="M146" s="100">
        <f t="shared" si="16"/>
        <v>0</v>
      </c>
      <c r="N146" s="119">
        <f t="shared" si="16"/>
        <v>0</v>
      </c>
      <c r="O146" s="99" t="e">
        <f t="shared" si="16"/>
        <v>#REF!</v>
      </c>
      <c r="P146" s="23"/>
      <c r="Q146" s="8"/>
      <c r="R146" s="8"/>
      <c r="S146" s="8"/>
      <c r="T146" s="8"/>
      <c r="U146" s="8"/>
    </row>
    <row r="147" spans="1:21" x14ac:dyDescent="0.25">
      <c r="A147" s="9"/>
      <c r="B147" s="11" t="s">
        <v>108</v>
      </c>
      <c r="C147" s="16"/>
      <c r="D147" s="16"/>
      <c r="E147" s="17"/>
      <c r="F147" s="99" t="e">
        <f>SUMIF($C$2:$C$145,"Ekipni",F$2:F$145)</f>
        <v>#REF!</v>
      </c>
      <c r="G147" s="116">
        <f t="shared" ref="G147:O147" si="17">SUMIF($C$2:$C$145,"Ekipni",G$2:G$145)</f>
        <v>1757618.6</v>
      </c>
      <c r="H147" s="117" t="e">
        <f t="shared" si="17"/>
        <v>#REF!</v>
      </c>
      <c r="I147" s="118" t="e">
        <f t="shared" si="17"/>
        <v>#REF!</v>
      </c>
      <c r="J147" s="100">
        <f t="shared" si="17"/>
        <v>0</v>
      </c>
      <c r="K147" s="100">
        <f t="shared" si="17"/>
        <v>0</v>
      </c>
      <c r="L147" s="100">
        <f t="shared" si="17"/>
        <v>0</v>
      </c>
      <c r="M147" s="100">
        <f t="shared" si="17"/>
        <v>0</v>
      </c>
      <c r="N147" s="119">
        <f t="shared" si="17"/>
        <v>0</v>
      </c>
      <c r="O147" s="99" t="e">
        <f t="shared" si="17"/>
        <v>#REF!</v>
      </c>
      <c r="P147" s="23"/>
      <c r="Q147" s="8"/>
      <c r="R147" s="8"/>
      <c r="S147" s="8"/>
      <c r="T147" s="8"/>
      <c r="U147" s="8"/>
    </row>
    <row r="148" spans="1:21" ht="15.75" thickBot="1" x14ac:dyDescent="0.3">
      <c r="A148" s="10"/>
      <c r="B148" s="12" t="s">
        <v>189</v>
      </c>
      <c r="C148" s="18"/>
      <c r="D148" s="18"/>
      <c r="E148" s="19"/>
      <c r="F148" s="103" t="e">
        <f>SUM(F146:F147)</f>
        <v>#REF!</v>
      </c>
      <c r="G148" s="122">
        <f t="shared" ref="G148:O148" si="18">SUM(G146:G147)</f>
        <v>3820816.67</v>
      </c>
      <c r="H148" s="123" t="e">
        <f t="shared" si="18"/>
        <v>#REF!</v>
      </c>
      <c r="I148" s="124" t="e">
        <f t="shared" si="18"/>
        <v>#REF!</v>
      </c>
      <c r="J148" s="104">
        <f t="shared" si="18"/>
        <v>0</v>
      </c>
      <c r="K148" s="104">
        <f t="shared" si="18"/>
        <v>0</v>
      </c>
      <c r="L148" s="104">
        <f t="shared" si="18"/>
        <v>0</v>
      </c>
      <c r="M148" s="104">
        <f t="shared" si="18"/>
        <v>0</v>
      </c>
      <c r="N148" s="125">
        <f t="shared" si="18"/>
        <v>0</v>
      </c>
      <c r="O148" s="103" t="e">
        <f t="shared" si="18"/>
        <v>#REF!</v>
      </c>
      <c r="P148" s="24"/>
      <c r="Q148" s="8"/>
      <c r="R148" s="8"/>
      <c r="S148" s="8"/>
      <c r="T148" s="8"/>
      <c r="U148" s="8"/>
    </row>
    <row r="149" spans="1:21" ht="15.75" thickTop="1" x14ac:dyDescent="0.25">
      <c r="A149" s="58"/>
      <c r="B149" s="58"/>
      <c r="C149" s="59"/>
      <c r="D149" s="59"/>
      <c r="E149" s="6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61"/>
      <c r="Q149" s="8"/>
      <c r="R149" s="8"/>
      <c r="S149" s="8"/>
      <c r="T149" s="8"/>
      <c r="U149" s="8"/>
    </row>
    <row r="150" spans="1:21" s="57" customFormat="1" x14ac:dyDescent="0.25">
      <c r="A150" s="65">
        <v>1</v>
      </c>
      <c r="B150" s="54" t="e">
        <f>ISPLATNE_LISTE!#REF!</f>
        <v>#REF!</v>
      </c>
      <c r="C150" s="55" t="e">
        <f>ISPLATNE_LISTE!#REF!</f>
        <v>#REF!</v>
      </c>
      <c r="D150" s="55" t="e">
        <f>ISPLATNE_LISTE!#REF!</f>
        <v>#REF!</v>
      </c>
      <c r="E150" s="56" t="e">
        <f>ISPLATNE_LISTE!#REF!</f>
        <v>#REF!</v>
      </c>
      <c r="F150" s="98" t="e">
        <f>ISPLATNE_LISTE!#REF!</f>
        <v>#REF!</v>
      </c>
      <c r="G150" s="110" t="e">
        <f>ISPLATNE_LISTE!#REF!</f>
        <v>#REF!</v>
      </c>
      <c r="H150" s="111" t="e">
        <f>ISPLATNE_LISTE!#REF!</f>
        <v>#REF!</v>
      </c>
      <c r="I150" s="112" t="e">
        <f t="shared" ref="I150:I156" si="19">SUM(G150:H150)</f>
        <v>#REF!</v>
      </c>
      <c r="J150" s="113">
        <f>I.Kvartal!H150</f>
        <v>0</v>
      </c>
      <c r="K150" s="113">
        <f>II.Kvartal!H150</f>
        <v>0</v>
      </c>
      <c r="L150" s="113">
        <f>III.Kvartal!H150</f>
        <v>0</v>
      </c>
      <c r="M150" s="113">
        <f>IV.Kvartal!H150</f>
        <v>0</v>
      </c>
      <c r="N150" s="114">
        <f t="shared" ref="N150:N156" si="20">SUM(J150:M150)</f>
        <v>0</v>
      </c>
      <c r="O150" s="98" t="e">
        <f t="shared" ref="O150:O156" si="21">N150-I150</f>
        <v>#REF!</v>
      </c>
      <c r="P150" s="22" t="e">
        <f t="shared" ref="P150:P156" si="22">IF(I150=0,0,N150/I150)</f>
        <v>#REF!</v>
      </c>
      <c r="Q150" s="8"/>
      <c r="R150" s="8"/>
      <c r="S150" s="8"/>
      <c r="T150" s="8"/>
      <c r="U150" s="8"/>
    </row>
    <row r="151" spans="1:21" s="57" customFormat="1" x14ac:dyDescent="0.25">
      <c r="A151" s="66">
        <v>2</v>
      </c>
      <c r="B151" s="54" t="e">
        <f>ISPLATNE_LISTE!#REF!</f>
        <v>#REF!</v>
      </c>
      <c r="C151" s="14" t="e">
        <f>ISPLATNE_LISTE!#REF!</f>
        <v>#REF!</v>
      </c>
      <c r="D151" s="14" t="e">
        <f>ISPLATNE_LISTE!#REF!</f>
        <v>#REF!</v>
      </c>
      <c r="E151" s="15" t="e">
        <f>ISPLATNE_LISTE!#REF!</f>
        <v>#REF!</v>
      </c>
      <c r="F151" s="98" t="e">
        <f>ISPLATNE_LISTE!#REF!</f>
        <v>#REF!</v>
      </c>
      <c r="G151" s="121" t="e">
        <f>ISPLATNE_LISTE!#REF!</f>
        <v>#REF!</v>
      </c>
      <c r="H151" s="111" t="e">
        <f>ISPLATNE_LISTE!#REF!</f>
        <v>#REF!</v>
      </c>
      <c r="I151" s="112" t="e">
        <f t="shared" si="19"/>
        <v>#REF!</v>
      </c>
      <c r="J151" s="113">
        <f>I.Kvartal!H151</f>
        <v>0</v>
      </c>
      <c r="K151" s="113">
        <f>II.Kvartal!H151</f>
        <v>0</v>
      </c>
      <c r="L151" s="113">
        <f>III.Kvartal!H151</f>
        <v>0</v>
      </c>
      <c r="M151" s="113">
        <f>IV.Kvartal!H151</f>
        <v>0</v>
      </c>
      <c r="N151" s="114">
        <f t="shared" si="20"/>
        <v>0</v>
      </c>
      <c r="O151" s="77" t="e">
        <f t="shared" si="21"/>
        <v>#REF!</v>
      </c>
      <c r="P151" s="22" t="e">
        <f t="shared" si="22"/>
        <v>#REF!</v>
      </c>
      <c r="Q151" s="8"/>
      <c r="R151" s="8"/>
      <c r="S151" s="8"/>
      <c r="T151" s="8"/>
      <c r="U151" s="8"/>
    </row>
    <row r="152" spans="1:21" s="57" customFormat="1" x14ac:dyDescent="0.25">
      <c r="A152" s="65">
        <v>3</v>
      </c>
      <c r="B152" s="54" t="e">
        <f>ISPLATNE_LISTE!#REF!</f>
        <v>#REF!</v>
      </c>
      <c r="C152" s="55" t="e">
        <f>ISPLATNE_LISTE!#REF!</f>
        <v>#REF!</v>
      </c>
      <c r="D152" s="55" t="e">
        <f>ISPLATNE_LISTE!#REF!</f>
        <v>#REF!</v>
      </c>
      <c r="E152" s="56" t="e">
        <f>ISPLATNE_LISTE!#REF!</f>
        <v>#REF!</v>
      </c>
      <c r="F152" s="98" t="e">
        <f>ISPLATNE_LISTE!#REF!</f>
        <v>#REF!</v>
      </c>
      <c r="G152" s="110" t="e">
        <f>ISPLATNE_LISTE!#REF!</f>
        <v>#REF!</v>
      </c>
      <c r="H152" s="111" t="e">
        <f>ISPLATNE_LISTE!#REF!</f>
        <v>#REF!</v>
      </c>
      <c r="I152" s="112" t="e">
        <f t="shared" si="19"/>
        <v>#REF!</v>
      </c>
      <c r="J152" s="113">
        <f>I.Kvartal!H152</f>
        <v>0</v>
      </c>
      <c r="K152" s="113">
        <f>II.Kvartal!H152</f>
        <v>0</v>
      </c>
      <c r="L152" s="113">
        <f>III.Kvartal!H152</f>
        <v>0</v>
      </c>
      <c r="M152" s="113">
        <f>IV.Kvartal!H152</f>
        <v>0</v>
      </c>
      <c r="N152" s="114">
        <f t="shared" si="20"/>
        <v>0</v>
      </c>
      <c r="O152" s="98" t="e">
        <f t="shared" si="21"/>
        <v>#REF!</v>
      </c>
      <c r="P152" s="22" t="e">
        <f t="shared" si="22"/>
        <v>#REF!</v>
      </c>
      <c r="Q152" s="8"/>
      <c r="R152" s="8"/>
      <c r="S152" s="8"/>
      <c r="T152" s="8"/>
      <c r="U152" s="8"/>
    </row>
    <row r="153" spans="1:21" s="57" customFormat="1" x14ac:dyDescent="0.25">
      <c r="A153" s="66">
        <v>4</v>
      </c>
      <c r="B153" s="54" t="e">
        <f>ISPLATNE_LISTE!#REF!</f>
        <v>#REF!</v>
      </c>
      <c r="C153" s="14" t="e">
        <f>ISPLATNE_LISTE!#REF!</f>
        <v>#REF!</v>
      </c>
      <c r="D153" s="14" t="e">
        <f>ISPLATNE_LISTE!#REF!</f>
        <v>#REF!</v>
      </c>
      <c r="E153" s="15" t="e">
        <f>ISPLATNE_LISTE!#REF!</f>
        <v>#REF!</v>
      </c>
      <c r="F153" s="98" t="e">
        <f>ISPLATNE_LISTE!#REF!</f>
        <v>#REF!</v>
      </c>
      <c r="G153" s="121" t="e">
        <f>ISPLATNE_LISTE!#REF!</f>
        <v>#REF!</v>
      </c>
      <c r="H153" s="111" t="e">
        <f>ISPLATNE_LISTE!#REF!</f>
        <v>#REF!</v>
      </c>
      <c r="I153" s="112" t="e">
        <f t="shared" si="19"/>
        <v>#REF!</v>
      </c>
      <c r="J153" s="113">
        <f>I.Kvartal!H153</f>
        <v>0</v>
      </c>
      <c r="K153" s="113">
        <f>II.Kvartal!H153</f>
        <v>0</v>
      </c>
      <c r="L153" s="113">
        <f>III.Kvartal!H153</f>
        <v>0</v>
      </c>
      <c r="M153" s="113">
        <f>IV.Kvartal!H153</f>
        <v>0</v>
      </c>
      <c r="N153" s="114">
        <f t="shared" si="20"/>
        <v>0</v>
      </c>
      <c r="O153" s="77" t="e">
        <f t="shared" si="21"/>
        <v>#REF!</v>
      </c>
      <c r="P153" s="22" t="e">
        <f t="shared" si="22"/>
        <v>#REF!</v>
      </c>
      <c r="Q153" s="8"/>
      <c r="R153" s="8"/>
      <c r="S153" s="8"/>
      <c r="T153" s="8"/>
      <c r="U153" s="8"/>
    </row>
    <row r="154" spans="1:21" s="57" customFormat="1" x14ac:dyDescent="0.25">
      <c r="A154" s="66">
        <v>5</v>
      </c>
      <c r="B154" s="54" t="e">
        <f>ISPLATNE_LISTE!#REF!</f>
        <v>#REF!</v>
      </c>
      <c r="C154" s="14" t="e">
        <f>ISPLATNE_LISTE!#REF!</f>
        <v>#REF!</v>
      </c>
      <c r="D154" s="14" t="e">
        <f>ISPLATNE_LISTE!#REF!</f>
        <v>#REF!</v>
      </c>
      <c r="E154" s="15" t="e">
        <f>ISPLATNE_LISTE!#REF!</f>
        <v>#REF!</v>
      </c>
      <c r="F154" s="98" t="e">
        <f>ISPLATNE_LISTE!#REF!</f>
        <v>#REF!</v>
      </c>
      <c r="G154" s="121" t="e">
        <f>ISPLATNE_LISTE!#REF!</f>
        <v>#REF!</v>
      </c>
      <c r="H154" s="111" t="e">
        <f>ISPLATNE_LISTE!#REF!</f>
        <v>#REF!</v>
      </c>
      <c r="I154" s="112" t="e">
        <f t="shared" si="19"/>
        <v>#REF!</v>
      </c>
      <c r="J154" s="113">
        <f>I.Kvartal!H154</f>
        <v>0</v>
      </c>
      <c r="K154" s="113">
        <f>II.Kvartal!H154</f>
        <v>0</v>
      </c>
      <c r="L154" s="113">
        <f>III.Kvartal!H154</f>
        <v>0</v>
      </c>
      <c r="M154" s="113">
        <f>IV.Kvartal!H154</f>
        <v>0</v>
      </c>
      <c r="N154" s="114">
        <f t="shared" si="20"/>
        <v>0</v>
      </c>
      <c r="O154" s="77" t="e">
        <f t="shared" si="21"/>
        <v>#REF!</v>
      </c>
      <c r="P154" s="22" t="e">
        <f t="shared" si="22"/>
        <v>#REF!</v>
      </c>
      <c r="Q154" s="8"/>
      <c r="R154" s="8"/>
      <c r="S154" s="8"/>
      <c r="T154" s="8"/>
      <c r="U154" s="8"/>
    </row>
    <row r="155" spans="1:21" s="57" customFormat="1" x14ac:dyDescent="0.25">
      <c r="A155" s="66">
        <v>6</v>
      </c>
      <c r="B155" s="54" t="e">
        <f>ISPLATNE_LISTE!#REF!</f>
        <v>#REF!</v>
      </c>
      <c r="C155" s="14" t="e">
        <f>ISPLATNE_LISTE!#REF!</f>
        <v>#REF!</v>
      </c>
      <c r="D155" s="14" t="e">
        <f>ISPLATNE_LISTE!#REF!</f>
        <v>#REF!</v>
      </c>
      <c r="E155" s="15" t="e">
        <f>ISPLATNE_LISTE!#REF!</f>
        <v>#REF!</v>
      </c>
      <c r="F155" s="98" t="e">
        <f>ISPLATNE_LISTE!#REF!</f>
        <v>#REF!</v>
      </c>
      <c r="G155" s="121" t="e">
        <f>ISPLATNE_LISTE!#REF!</f>
        <v>#REF!</v>
      </c>
      <c r="H155" s="111" t="e">
        <f>ISPLATNE_LISTE!#REF!</f>
        <v>#REF!</v>
      </c>
      <c r="I155" s="112" t="e">
        <f t="shared" si="19"/>
        <v>#REF!</v>
      </c>
      <c r="J155" s="113">
        <f>I.Kvartal!H155</f>
        <v>0</v>
      </c>
      <c r="K155" s="113">
        <f>II.Kvartal!H155</f>
        <v>0</v>
      </c>
      <c r="L155" s="113">
        <f>III.Kvartal!H155</f>
        <v>0</v>
      </c>
      <c r="M155" s="113">
        <f>IV.Kvartal!H155</f>
        <v>0</v>
      </c>
      <c r="N155" s="114">
        <f t="shared" si="20"/>
        <v>0</v>
      </c>
      <c r="O155" s="77" t="e">
        <f t="shared" si="21"/>
        <v>#REF!</v>
      </c>
      <c r="P155" s="22" t="e">
        <f t="shared" si="22"/>
        <v>#REF!</v>
      </c>
      <c r="Q155" s="8"/>
      <c r="R155" s="8"/>
      <c r="S155" s="8"/>
      <c r="T155" s="8"/>
      <c r="U155" s="8"/>
    </row>
    <row r="156" spans="1:21" s="57" customFormat="1" x14ac:dyDescent="0.25">
      <c r="A156" s="66">
        <v>7</v>
      </c>
      <c r="B156" s="54" t="e">
        <f>ISPLATNE_LISTE!#REF!</f>
        <v>#REF!</v>
      </c>
      <c r="C156" s="14" t="e">
        <f>ISPLATNE_LISTE!#REF!</f>
        <v>#REF!</v>
      </c>
      <c r="D156" s="14" t="e">
        <f>ISPLATNE_LISTE!#REF!</f>
        <v>#REF!</v>
      </c>
      <c r="E156" s="15" t="e">
        <f>ISPLATNE_LISTE!#REF!</f>
        <v>#REF!</v>
      </c>
      <c r="F156" s="98" t="e">
        <f>ISPLATNE_LISTE!#REF!</f>
        <v>#REF!</v>
      </c>
      <c r="G156" s="121" t="e">
        <f>ISPLATNE_LISTE!#REF!</f>
        <v>#REF!</v>
      </c>
      <c r="H156" s="111" t="e">
        <f>ISPLATNE_LISTE!#REF!</f>
        <v>#REF!</v>
      </c>
      <c r="I156" s="112" t="e">
        <f t="shared" si="19"/>
        <v>#REF!</v>
      </c>
      <c r="J156" s="113">
        <f>I.Kvartal!H156</f>
        <v>0</v>
      </c>
      <c r="K156" s="113">
        <f>II.Kvartal!H156</f>
        <v>0</v>
      </c>
      <c r="L156" s="113">
        <f>III.Kvartal!H156</f>
        <v>0</v>
      </c>
      <c r="M156" s="113">
        <f>IV.Kvartal!H156</f>
        <v>0</v>
      </c>
      <c r="N156" s="114">
        <f t="shared" si="20"/>
        <v>0</v>
      </c>
      <c r="O156" s="77" t="e">
        <f t="shared" si="21"/>
        <v>#REF!</v>
      </c>
      <c r="P156" s="22" t="e">
        <f t="shared" si="22"/>
        <v>#REF!</v>
      </c>
      <c r="Q156" s="8"/>
      <c r="R156" s="8"/>
      <c r="S156" s="8"/>
      <c r="T156" s="8"/>
      <c r="U156" s="8"/>
    </row>
    <row r="157" spans="1:21" ht="15.75" thickBot="1" x14ac:dyDescent="0.3">
      <c r="A157" s="10"/>
      <c r="B157" s="12" t="s">
        <v>190</v>
      </c>
      <c r="C157" s="18"/>
      <c r="D157" s="18"/>
      <c r="E157" s="19"/>
      <c r="F157" s="103">
        <f t="shared" ref="F157:O157" si="23">SUMIF($C$2:$C$156,"Savezi",F$2:F$156)</f>
        <v>0</v>
      </c>
      <c r="G157" s="122">
        <f t="shared" si="23"/>
        <v>0</v>
      </c>
      <c r="H157" s="123">
        <f t="shared" si="23"/>
        <v>0</v>
      </c>
      <c r="I157" s="124">
        <f t="shared" si="23"/>
        <v>0</v>
      </c>
      <c r="J157" s="104">
        <f t="shared" si="23"/>
        <v>0</v>
      </c>
      <c r="K157" s="104">
        <f t="shared" si="23"/>
        <v>0</v>
      </c>
      <c r="L157" s="104">
        <f t="shared" si="23"/>
        <v>0</v>
      </c>
      <c r="M157" s="104">
        <f t="shared" si="23"/>
        <v>0</v>
      </c>
      <c r="N157" s="125">
        <f t="shared" si="23"/>
        <v>0</v>
      </c>
      <c r="O157" s="103">
        <f t="shared" si="23"/>
        <v>0</v>
      </c>
      <c r="P157" s="24"/>
      <c r="Q157" s="8"/>
      <c r="R157" s="8"/>
      <c r="S157" s="8"/>
      <c r="T157" s="8"/>
      <c r="U157" s="8"/>
    </row>
    <row r="158" spans="1:21" ht="15.75" thickTop="1" x14ac:dyDescent="0.25">
      <c r="P158" s="62"/>
      <c r="Q158" s="63"/>
    </row>
    <row r="159" spans="1:21" ht="15.75" thickBot="1" x14ac:dyDescent="0.3">
      <c r="A159" s="10"/>
      <c r="B159" s="12" t="s">
        <v>132</v>
      </c>
      <c r="C159" s="18"/>
      <c r="D159" s="18"/>
      <c r="E159" s="19"/>
      <c r="F159" s="103" t="e">
        <f>SUM(F148,F157)</f>
        <v>#REF!</v>
      </c>
      <c r="G159" s="122">
        <f t="shared" ref="G159:O159" si="24">SUM(G148,G157)</f>
        <v>3820816.67</v>
      </c>
      <c r="H159" s="123" t="e">
        <f t="shared" si="24"/>
        <v>#REF!</v>
      </c>
      <c r="I159" s="124" t="e">
        <f t="shared" si="24"/>
        <v>#REF!</v>
      </c>
      <c r="J159" s="104">
        <f t="shared" si="24"/>
        <v>0</v>
      </c>
      <c r="K159" s="104">
        <f t="shared" si="24"/>
        <v>0</v>
      </c>
      <c r="L159" s="104">
        <f t="shared" si="24"/>
        <v>0</v>
      </c>
      <c r="M159" s="104">
        <f t="shared" si="24"/>
        <v>0</v>
      </c>
      <c r="N159" s="125">
        <f t="shared" si="24"/>
        <v>0</v>
      </c>
      <c r="O159" s="103" t="e">
        <f t="shared" si="24"/>
        <v>#REF!</v>
      </c>
      <c r="P159" s="24"/>
      <c r="Q159" s="8"/>
      <c r="R159" s="8"/>
      <c r="S159" s="8"/>
      <c r="T159" s="8"/>
      <c r="U159" s="8"/>
    </row>
    <row r="160" spans="1:21" ht="15.75" thickTop="1" x14ac:dyDescent="0.25">
      <c r="P160" s="62"/>
      <c r="Q160" s="63"/>
    </row>
    <row r="161" spans="14:15" x14ac:dyDescent="0.25">
      <c r="N161" s="126" t="s">
        <v>133</v>
      </c>
      <c r="O161" s="127">
        <f>COUNTIF(O3:O156,"&lt;0")</f>
        <v>0</v>
      </c>
    </row>
    <row r="163" spans="14:15" x14ac:dyDescent="0.25">
      <c r="N163" s="126" t="s">
        <v>231</v>
      </c>
    </row>
  </sheetData>
  <conditionalFormatting sqref="P2:P145 P150:P156">
    <cfRule type="cellIs" dxfId="4" priority="1" operator="lessThan">
      <formula>0.8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62"/>
  <sheetViews>
    <sheetView workbookViewId="0">
      <pane ySplit="1" topLeftCell="A134" activePane="bottomLeft" state="frozen"/>
      <selection activeCell="K77" sqref="K77"/>
      <selection pane="bottomLeft" activeCell="H150" sqref="H150:H156"/>
    </sheetView>
  </sheetViews>
  <sheetFormatPr defaultRowHeight="15" x14ac:dyDescent="0.25"/>
  <cols>
    <col min="1" max="1" width="5" style="2" bestFit="1" customWidth="1"/>
    <col min="2" max="2" width="49.7109375" bestFit="1" customWidth="1"/>
    <col min="3" max="4" width="15" customWidth="1"/>
    <col min="5" max="5" width="10" style="3" bestFit="1" customWidth="1"/>
    <col min="6" max="6" width="16.28515625" style="84" bestFit="1" customWidth="1"/>
    <col min="7" max="9" width="15.7109375" style="84" customWidth="1"/>
    <col min="10" max="10" width="15.7109375" style="25" customWidth="1"/>
    <col min="11" max="11" width="30.7109375" customWidth="1"/>
    <col min="12" max="12" width="16.7109375" style="4" bestFit="1" customWidth="1"/>
  </cols>
  <sheetData>
    <row r="1" spans="1:15" s="3" customFormat="1" ht="33" customHeight="1" thickBot="1" x14ac:dyDescent="0.3">
      <c r="A1" s="6"/>
      <c r="B1" s="1" t="s">
        <v>0</v>
      </c>
      <c r="C1" s="13" t="s">
        <v>104</v>
      </c>
      <c r="D1" s="13" t="s">
        <v>188</v>
      </c>
      <c r="E1" s="13" t="s">
        <v>103</v>
      </c>
      <c r="F1" s="96" t="s">
        <v>228</v>
      </c>
      <c r="G1" s="96" t="s">
        <v>117</v>
      </c>
      <c r="H1" s="97" t="s">
        <v>110</v>
      </c>
      <c r="I1" s="96" t="s">
        <v>115</v>
      </c>
      <c r="J1" s="20" t="s">
        <v>116</v>
      </c>
      <c r="K1" s="13" t="s">
        <v>209</v>
      </c>
    </row>
    <row r="2" spans="1:15" x14ac:dyDescent="0.25">
      <c r="A2" s="7">
        <f>IF(ISBLANK(B2),"",COUNTA(B2:$B$2))</f>
        <v>1</v>
      </c>
      <c r="B2" s="54" t="str">
        <f>ISPLATNE_LISTE!B2</f>
        <v>Atletski klub Hajduk</v>
      </c>
      <c r="C2" s="14" t="str">
        <f>ISPLATNE_LISTE!C2</f>
        <v>Pojedinacni</v>
      </c>
      <c r="D2" s="14" t="str">
        <f>ISPLATNE_LISTE!D2</f>
        <v>Atletika</v>
      </c>
      <c r="E2" s="15" t="str">
        <f>ISPLATNE_LISTE!F2</f>
        <v>IV</v>
      </c>
      <c r="F2" s="98" t="e">
        <f>ISPLATNE_LISTE!#REF!</f>
        <v>#REF!</v>
      </c>
      <c r="G2" s="77" t="e">
        <f>SUM(ISPLATNE_LISTE!#REF!)</f>
        <v>#REF!</v>
      </c>
      <c r="H2" s="78"/>
      <c r="I2" s="77" t="e">
        <f>H2-G2</f>
        <v>#REF!</v>
      </c>
      <c r="J2" s="21" t="e">
        <f>IF(G2=0,0,H2/G2)</f>
        <v>#REF!</v>
      </c>
      <c r="K2" s="142"/>
      <c r="L2" s="8"/>
      <c r="M2" s="8"/>
      <c r="N2" s="8"/>
      <c r="O2" s="8"/>
    </row>
    <row r="3" spans="1:15" x14ac:dyDescent="0.25">
      <c r="A3" s="7">
        <f>IF(ISBLANK(B3),"",COUNTA(B$2:$B3))</f>
        <v>2</v>
      </c>
      <c r="B3" s="54" t="str">
        <f>ISPLATNE_LISTE!B3</f>
        <v>Atletski sportski klub ASK</v>
      </c>
      <c r="C3" s="14" t="str">
        <f>ISPLATNE_LISTE!C3</f>
        <v>Pojedinacni</v>
      </c>
      <c r="D3" s="14" t="str">
        <f>ISPLATNE_LISTE!D3</f>
        <v>Atletika</v>
      </c>
      <c r="E3" s="15" t="str">
        <f>ISPLATNE_LISTE!F3</f>
        <v>I</v>
      </c>
      <c r="F3" s="98" t="e">
        <f>ISPLATNE_LISTE!#REF!</f>
        <v>#REF!</v>
      </c>
      <c r="G3" s="77" t="e">
        <f>SUM(ISPLATNE_LISTE!#REF!)</f>
        <v>#REF!</v>
      </c>
      <c r="H3" s="78"/>
      <c r="I3" s="77" t="e">
        <f t="shared" ref="I3:I65" si="0">H3-G3</f>
        <v>#REF!</v>
      </c>
      <c r="J3" s="21" t="e">
        <f t="shared" ref="J3:J65" si="1">IF(G3=0,0,H3/G3)</f>
        <v>#REF!</v>
      </c>
      <c r="K3" s="142"/>
      <c r="L3" s="8"/>
      <c r="M3" s="8"/>
      <c r="N3" s="8"/>
      <c r="O3" s="8"/>
    </row>
    <row r="4" spans="1:15" x14ac:dyDescent="0.25">
      <c r="A4" s="7">
        <f>IF(ISBLANK(B4),"",COUNTA(B$2:$B4))</f>
        <v>3</v>
      </c>
      <c r="B4" s="54" t="str">
        <f>ISPLATNE_LISTE!B4</f>
        <v>Maraton klub Marjan</v>
      </c>
      <c r="C4" s="14" t="str">
        <f>ISPLATNE_LISTE!C4</f>
        <v>Pojedinacni</v>
      </c>
      <c r="D4" s="14" t="str">
        <f>ISPLATNE_LISTE!D4</f>
        <v>Atletika</v>
      </c>
      <c r="E4" s="15" t="str">
        <f>ISPLATNE_LISTE!F4</f>
        <v>-</v>
      </c>
      <c r="F4" s="98" t="e">
        <f>ISPLATNE_LISTE!#REF!</f>
        <v>#REF!</v>
      </c>
      <c r="G4" s="77" t="e">
        <f>SUM(ISPLATNE_LISTE!#REF!)</f>
        <v>#REF!</v>
      </c>
      <c r="H4" s="78"/>
      <c r="I4" s="77" t="e">
        <f t="shared" si="0"/>
        <v>#REF!</v>
      </c>
      <c r="J4" s="21" t="e">
        <f t="shared" si="1"/>
        <v>#REF!</v>
      </c>
      <c r="K4" s="142"/>
      <c r="L4" s="8"/>
      <c r="M4" s="8"/>
      <c r="N4" s="8"/>
      <c r="O4" s="8"/>
    </row>
    <row r="5" spans="1:15" x14ac:dyDescent="0.25">
      <c r="A5" s="7">
        <f>IF(ISBLANK(B5),"",COUNTA(B$2:$B5))</f>
        <v>4</v>
      </c>
      <c r="B5" s="54" t="str">
        <f>ISPLATNE_LISTE!B5</f>
        <v>Auto klub Split Motorsport</v>
      </c>
      <c r="C5" s="14" t="str">
        <f>ISPLATNE_LISTE!C5</f>
        <v>Pojedinacni</v>
      </c>
      <c r="D5" s="14" t="str">
        <f>ISPLATNE_LISTE!D5</f>
        <v>Automotobilizam</v>
      </c>
      <c r="E5" s="15" t="str">
        <f>ISPLATNE_LISTE!F5</f>
        <v>-</v>
      </c>
      <c r="F5" s="98" t="e">
        <f>ISPLATNE_LISTE!#REF!</f>
        <v>#REF!</v>
      </c>
      <c r="G5" s="77" t="e">
        <f>SUM(ISPLATNE_LISTE!#REF!)</f>
        <v>#REF!</v>
      </c>
      <c r="H5" s="78"/>
      <c r="I5" s="77" t="e">
        <f t="shared" si="0"/>
        <v>#REF!</v>
      </c>
      <c r="J5" s="21" t="e">
        <f t="shared" si="1"/>
        <v>#REF!</v>
      </c>
      <c r="K5" s="142"/>
      <c r="L5" s="8"/>
      <c r="M5" s="8"/>
      <c r="N5" s="8"/>
      <c r="O5" s="8"/>
    </row>
    <row r="6" spans="1:15" x14ac:dyDescent="0.25">
      <c r="A6" s="64">
        <f>IF(ISBLANK(B6),"",COUNTA(B$2:$B6))</f>
        <v>5</v>
      </c>
      <c r="B6" s="54" t="str">
        <f>ISPLATNE_LISTE!B6</f>
        <v>Splitski autoklub</v>
      </c>
      <c r="C6" s="55" t="str">
        <f>ISPLATNE_LISTE!C6</f>
        <v>Pojedinacni</v>
      </c>
      <c r="D6" s="55" t="str">
        <f>ISPLATNE_LISTE!D6</f>
        <v>Automotobilizam</v>
      </c>
      <c r="E6" s="56" t="str">
        <f>ISPLATNE_LISTE!F6</f>
        <v>-</v>
      </c>
      <c r="F6" s="98" t="e">
        <f>ISPLATNE_LISTE!#REF!</f>
        <v>#REF!</v>
      </c>
      <c r="G6" s="77" t="e">
        <f>SUM(ISPLATNE_LISTE!#REF!)</f>
        <v>#REF!</v>
      </c>
      <c r="H6" s="78"/>
      <c r="I6" s="77" t="e">
        <f t="shared" si="0"/>
        <v>#REF!</v>
      </c>
      <c r="J6" s="21" t="e">
        <f t="shared" si="1"/>
        <v>#REF!</v>
      </c>
      <c r="K6" s="143"/>
      <c r="L6" s="8"/>
      <c r="M6" s="8"/>
      <c r="N6" s="8"/>
      <c r="O6" s="8"/>
    </row>
    <row r="7" spans="1:15" x14ac:dyDescent="0.25">
      <c r="A7" s="7">
        <f>IF(ISBLANK(B7),"",COUNTA(B$2:$B7))</f>
        <v>6</v>
      </c>
      <c r="B7" s="54" t="str">
        <f>ISPLATNE_LISTE!B7</f>
        <v>Badmintonski klub Split</v>
      </c>
      <c r="C7" s="14" t="str">
        <f>ISPLATNE_LISTE!C7</f>
        <v>Pojedinacni</v>
      </c>
      <c r="D7" s="14" t="str">
        <f>ISPLATNE_LISTE!D7</f>
        <v>Badminton</v>
      </c>
      <c r="E7" s="15" t="str">
        <f>ISPLATNE_LISTE!F7</f>
        <v>-</v>
      </c>
      <c r="F7" s="98" t="e">
        <f>ISPLATNE_LISTE!#REF!</f>
        <v>#REF!</v>
      </c>
      <c r="G7" s="77" t="e">
        <f>SUM(ISPLATNE_LISTE!#REF!)</f>
        <v>#REF!</v>
      </c>
      <c r="H7" s="78"/>
      <c r="I7" s="77" t="e">
        <f t="shared" si="0"/>
        <v>#REF!</v>
      </c>
      <c r="J7" s="21" t="e">
        <f t="shared" si="1"/>
        <v>#REF!</v>
      </c>
      <c r="K7" s="142"/>
      <c r="L7" s="8"/>
      <c r="M7" s="8"/>
      <c r="N7" s="8"/>
      <c r="O7" s="8"/>
    </row>
    <row r="8" spans="1:15" x14ac:dyDescent="0.25">
      <c r="A8" s="7">
        <f>IF(ISBLANK(B8),"",COUNTA(B$2:$B8))</f>
        <v>7</v>
      </c>
      <c r="B8" s="54" t="str">
        <f>ISPLATNE_LISTE!B8</f>
        <v>Baseball klub Nada SSM</v>
      </c>
      <c r="C8" s="14" t="str">
        <f>ISPLATNE_LISTE!C8</f>
        <v>Ekipni</v>
      </c>
      <c r="D8" s="14" t="str">
        <f>ISPLATNE_LISTE!D8</f>
        <v>Baseball</v>
      </c>
      <c r="E8" s="15" t="str">
        <f>ISPLATNE_LISTE!F8</f>
        <v>IV</v>
      </c>
      <c r="F8" s="98" t="e">
        <f>ISPLATNE_LISTE!#REF!</f>
        <v>#REF!</v>
      </c>
      <c r="G8" s="77" t="e">
        <f>SUM(ISPLATNE_LISTE!#REF!)</f>
        <v>#REF!</v>
      </c>
      <c r="H8" s="78"/>
      <c r="I8" s="77" t="e">
        <f t="shared" si="0"/>
        <v>#REF!</v>
      </c>
      <c r="J8" s="21" t="e">
        <f t="shared" si="1"/>
        <v>#REF!</v>
      </c>
      <c r="K8" s="142"/>
      <c r="L8" s="8"/>
      <c r="M8" s="8"/>
      <c r="N8" s="8"/>
      <c r="O8" s="8"/>
    </row>
    <row r="9" spans="1:15" x14ac:dyDescent="0.25">
      <c r="A9" s="64">
        <f>IF(ISBLANK(B9),"",COUNTA(B$2:$B9))</f>
        <v>8</v>
      </c>
      <c r="B9" s="54" t="str">
        <f>ISPLATNE_LISTE!B9</f>
        <v>Boćarski klub Nada</v>
      </c>
      <c r="C9" s="55" t="str">
        <f>ISPLATNE_LISTE!C9</f>
        <v>Pojedinacni</v>
      </c>
      <c r="D9" s="55" t="str">
        <f>ISPLATNE_LISTE!D9</f>
        <v>Boćanje volo</v>
      </c>
      <c r="E9" s="56" t="str">
        <f>ISPLATNE_LISTE!F9</f>
        <v>IV</v>
      </c>
      <c r="F9" s="98" t="e">
        <f>ISPLATNE_LISTE!#REF!</f>
        <v>#REF!</v>
      </c>
      <c r="G9" s="77" t="e">
        <f>SUM(ISPLATNE_LISTE!#REF!)</f>
        <v>#REF!</v>
      </c>
      <c r="H9" s="78"/>
      <c r="I9" s="77" t="e">
        <f t="shared" si="0"/>
        <v>#REF!</v>
      </c>
      <c r="J9" s="21" t="e">
        <f t="shared" si="1"/>
        <v>#REF!</v>
      </c>
      <c r="K9" s="143"/>
      <c r="L9" s="8"/>
      <c r="M9" s="8"/>
      <c r="N9" s="8"/>
      <c r="O9" s="8"/>
    </row>
    <row r="10" spans="1:15" x14ac:dyDescent="0.25">
      <c r="A10" s="7">
        <f>IF(ISBLANK(B10),"",COUNTA(B$2:$B10))</f>
        <v>9</v>
      </c>
      <c r="B10" s="54" t="str">
        <f>ISPLATNE_LISTE!B10</f>
        <v>Boćarski klub Veli Varoš</v>
      </c>
      <c r="C10" s="14" t="str">
        <f>ISPLATNE_LISTE!C10</f>
        <v>Pojedinacni</v>
      </c>
      <c r="D10" s="14" t="str">
        <f>ISPLATNE_LISTE!D10</f>
        <v>Boćanje volo</v>
      </c>
      <c r="E10" s="15" t="str">
        <f>ISPLATNE_LISTE!F10</f>
        <v>-</v>
      </c>
      <c r="F10" s="98" t="e">
        <f>ISPLATNE_LISTE!#REF!</f>
        <v>#REF!</v>
      </c>
      <c r="G10" s="77" t="e">
        <f>SUM(ISPLATNE_LISTE!#REF!)</f>
        <v>#REF!</v>
      </c>
      <c r="H10" s="78"/>
      <c r="I10" s="77" t="e">
        <f t="shared" si="0"/>
        <v>#REF!</v>
      </c>
      <c r="J10" s="21" t="e">
        <f t="shared" si="1"/>
        <v>#REF!</v>
      </c>
      <c r="K10" s="142"/>
      <c r="L10" s="8"/>
      <c r="M10" s="8"/>
      <c r="N10" s="8"/>
      <c r="O10" s="8"/>
    </row>
    <row r="11" spans="1:15" x14ac:dyDescent="0.25">
      <c r="A11" s="64">
        <f>IF(ISBLANK(B11),"",COUNTA(B$2:$B11))</f>
        <v>10</v>
      </c>
      <c r="B11" s="54" t="str">
        <f>ISPLATNE_LISTE!B11</f>
        <v>Boksački klub Grom</v>
      </c>
      <c r="C11" s="55" t="str">
        <f>ISPLATNE_LISTE!C11</f>
        <v>Pojedinacni</v>
      </c>
      <c r="D11" s="55" t="str">
        <f>ISPLATNE_LISTE!D11</f>
        <v>Boks</v>
      </c>
      <c r="E11" s="56" t="str">
        <f>ISPLATNE_LISTE!F11</f>
        <v>III</v>
      </c>
      <c r="F11" s="98" t="e">
        <f>ISPLATNE_LISTE!#REF!</f>
        <v>#REF!</v>
      </c>
      <c r="G11" s="77" t="e">
        <f>SUM(ISPLATNE_LISTE!#REF!)</f>
        <v>#REF!</v>
      </c>
      <c r="H11" s="78"/>
      <c r="I11" s="77" t="e">
        <f t="shared" si="0"/>
        <v>#REF!</v>
      </c>
      <c r="J11" s="21" t="e">
        <f t="shared" si="1"/>
        <v>#REF!</v>
      </c>
      <c r="K11" s="143"/>
      <c r="L11" s="8"/>
      <c r="M11" s="8"/>
      <c r="N11" s="8"/>
      <c r="O11" s="8"/>
    </row>
    <row r="12" spans="1:15" x14ac:dyDescent="0.25">
      <c r="A12" s="7">
        <f>IF(ISBLANK(B12),"",COUNTA(B$2:$B12))</f>
        <v>11</v>
      </c>
      <c r="B12" s="54" t="str">
        <f>ISPLATNE_LISTE!B12</f>
        <v>Boksački klub Joker</v>
      </c>
      <c r="C12" s="14" t="str">
        <f>ISPLATNE_LISTE!C12</f>
        <v>Pojedinacni</v>
      </c>
      <c r="D12" s="14" t="str">
        <f>ISPLATNE_LISTE!D12</f>
        <v>Boks</v>
      </c>
      <c r="E12" s="15" t="str">
        <f>ISPLATNE_LISTE!F12</f>
        <v>-</v>
      </c>
      <c r="F12" s="98" t="e">
        <f>ISPLATNE_LISTE!#REF!</f>
        <v>#REF!</v>
      </c>
      <c r="G12" s="77" t="e">
        <f>SUM(ISPLATNE_LISTE!#REF!)</f>
        <v>#REF!</v>
      </c>
      <c r="H12" s="78"/>
      <c r="I12" s="77" t="e">
        <f t="shared" si="0"/>
        <v>#REF!</v>
      </c>
      <c r="J12" s="21" t="e">
        <f t="shared" si="1"/>
        <v>#REF!</v>
      </c>
      <c r="K12" s="142"/>
      <c r="L12" s="8"/>
      <c r="M12" s="8"/>
      <c r="N12" s="8"/>
      <c r="O12" s="8"/>
    </row>
    <row r="13" spans="1:15" x14ac:dyDescent="0.25">
      <c r="A13" s="7">
        <f>IF(ISBLANK(B13),"",COUNTA(B$2:$B13))</f>
        <v>12</v>
      </c>
      <c r="B13" s="54" t="str">
        <f>ISPLATNE_LISTE!B13</f>
        <v>Boksački klub Marjan</v>
      </c>
      <c r="C13" s="14" t="str">
        <f>ISPLATNE_LISTE!C13</f>
        <v>Pojedinacni</v>
      </c>
      <c r="D13" s="14" t="str">
        <f>ISPLATNE_LISTE!D13</f>
        <v>Boks</v>
      </c>
      <c r="E13" s="15" t="str">
        <f>ISPLATNE_LISTE!F13</f>
        <v>IV</v>
      </c>
      <c r="F13" s="98" t="e">
        <f>ISPLATNE_LISTE!#REF!</f>
        <v>#REF!</v>
      </c>
      <c r="G13" s="77" t="e">
        <f>SUM(ISPLATNE_LISTE!#REF!)</f>
        <v>#REF!</v>
      </c>
      <c r="H13" s="78"/>
      <c r="I13" s="77" t="e">
        <f t="shared" si="0"/>
        <v>#REF!</v>
      </c>
      <c r="J13" s="21" t="e">
        <f t="shared" si="1"/>
        <v>#REF!</v>
      </c>
      <c r="K13" s="142"/>
      <c r="L13" s="8"/>
      <c r="M13" s="8"/>
      <c r="N13" s="8"/>
      <c r="O13" s="8"/>
    </row>
    <row r="14" spans="1:15" x14ac:dyDescent="0.25">
      <c r="A14" s="7">
        <f>IF(ISBLANK(B14),"",COUNTA(B$2:$B14))</f>
        <v>13</v>
      </c>
      <c r="B14" s="54" t="str">
        <f>ISPLATNE_LISTE!B14</f>
        <v>Boksački klub Pauk</v>
      </c>
      <c r="C14" s="14" t="str">
        <f>ISPLATNE_LISTE!C14</f>
        <v>Pojedinacni</v>
      </c>
      <c r="D14" s="14" t="str">
        <f>ISPLATNE_LISTE!D14</f>
        <v>Boks</v>
      </c>
      <c r="E14" s="15" t="str">
        <f>ISPLATNE_LISTE!F14</f>
        <v>-</v>
      </c>
      <c r="F14" s="98" t="e">
        <f>ISPLATNE_LISTE!#REF!</f>
        <v>#REF!</v>
      </c>
      <c r="G14" s="77" t="e">
        <f>SUM(ISPLATNE_LISTE!#REF!)</f>
        <v>#REF!</v>
      </c>
      <c r="H14" s="78"/>
      <c r="I14" s="77" t="e">
        <f t="shared" si="0"/>
        <v>#REF!</v>
      </c>
      <c r="J14" s="21" t="e">
        <f t="shared" si="1"/>
        <v>#REF!</v>
      </c>
      <c r="K14" s="142"/>
      <c r="L14" s="8"/>
      <c r="M14" s="8"/>
      <c r="N14" s="8"/>
      <c r="O14" s="8"/>
    </row>
    <row r="15" spans="1:15" x14ac:dyDescent="0.25">
      <c r="A15" s="64">
        <f>IF(ISBLANK(B15),"",COUNTA(B$2:$B15))</f>
        <v>14</v>
      </c>
      <c r="B15" s="54" t="str">
        <f>ISPLATNE_LISTE!B15</f>
        <v>Boksački klub Pit Bull</v>
      </c>
      <c r="C15" s="55" t="str">
        <f>ISPLATNE_LISTE!C15</f>
        <v>Pojedinacni</v>
      </c>
      <c r="D15" s="55" t="str">
        <f>ISPLATNE_LISTE!D15</f>
        <v>Boks</v>
      </c>
      <c r="E15" s="56" t="str">
        <f>ISPLATNE_LISTE!F15</f>
        <v>IV</v>
      </c>
      <c r="F15" s="98" t="e">
        <f>ISPLATNE_LISTE!#REF!</f>
        <v>#REF!</v>
      </c>
      <c r="G15" s="77" t="e">
        <f>SUM(ISPLATNE_LISTE!#REF!)</f>
        <v>#REF!</v>
      </c>
      <c r="H15" s="78"/>
      <c r="I15" s="77" t="e">
        <f t="shared" si="0"/>
        <v>#REF!</v>
      </c>
      <c r="J15" s="21" t="e">
        <f t="shared" si="1"/>
        <v>#REF!</v>
      </c>
      <c r="K15" s="143"/>
      <c r="L15" s="8"/>
      <c r="M15" s="8"/>
      <c r="N15" s="8"/>
      <c r="O15" s="8"/>
    </row>
    <row r="16" spans="1:15" x14ac:dyDescent="0.25">
      <c r="A16" s="7">
        <f>IF(ISBLANK(B16),"",COUNTA(B$2:$B16))</f>
        <v>15</v>
      </c>
      <c r="B16" s="54" t="str">
        <f>ISPLATNE_LISTE!B16</f>
        <v>Boksački klub Split</v>
      </c>
      <c r="C16" s="14" t="str">
        <f>ISPLATNE_LISTE!C16</f>
        <v>Pojedinacni</v>
      </c>
      <c r="D16" s="14" t="str">
        <f>ISPLATNE_LISTE!D16</f>
        <v>Boks</v>
      </c>
      <c r="E16" s="15" t="str">
        <f>ISPLATNE_LISTE!F16</f>
        <v>IV</v>
      </c>
      <c r="F16" s="98" t="e">
        <f>ISPLATNE_LISTE!#REF!</f>
        <v>#REF!</v>
      </c>
      <c r="G16" s="77" t="e">
        <f>SUM(ISPLATNE_LISTE!#REF!)</f>
        <v>#REF!</v>
      </c>
      <c r="H16" s="78"/>
      <c r="I16" s="77" t="e">
        <f t="shared" si="0"/>
        <v>#REF!</v>
      </c>
      <c r="J16" s="21" t="e">
        <f t="shared" si="1"/>
        <v>#REF!</v>
      </c>
      <c r="K16" s="142"/>
      <c r="L16" s="8"/>
      <c r="M16" s="8"/>
      <c r="N16" s="8"/>
      <c r="O16" s="8"/>
    </row>
    <row r="17" spans="1:15" x14ac:dyDescent="0.25">
      <c r="A17" s="7">
        <f>IF(ISBLANK(B17),"",COUNTA(B$2:$B17))</f>
        <v>16</v>
      </c>
      <c r="B17" s="54" t="str">
        <f>ISPLATNE_LISTE!B17</f>
        <v>Boksački klub Torcida</v>
      </c>
      <c r="C17" s="14" t="str">
        <f>ISPLATNE_LISTE!C17</f>
        <v>Pojedinacni</v>
      </c>
      <c r="D17" s="14" t="str">
        <f>ISPLATNE_LISTE!D17</f>
        <v>Boks</v>
      </c>
      <c r="E17" s="15" t="str">
        <f>ISPLATNE_LISTE!F17</f>
        <v>III</v>
      </c>
      <c r="F17" s="98" t="e">
        <f>ISPLATNE_LISTE!#REF!</f>
        <v>#REF!</v>
      </c>
      <c r="G17" s="77" t="e">
        <f>SUM(ISPLATNE_LISTE!#REF!)</f>
        <v>#REF!</v>
      </c>
      <c r="H17" s="78"/>
      <c r="I17" s="77" t="e">
        <f t="shared" si="0"/>
        <v>#REF!</v>
      </c>
      <c r="J17" s="21" t="e">
        <f t="shared" si="1"/>
        <v>#REF!</v>
      </c>
      <c r="K17" s="142"/>
      <c r="L17" s="8"/>
      <c r="M17" s="8"/>
      <c r="N17" s="8"/>
      <c r="O17" s="8"/>
    </row>
    <row r="18" spans="1:15" x14ac:dyDescent="0.25">
      <c r="A18" s="64">
        <f>IF(ISBLANK(B18),"",COUNTA(B$2:$B18))</f>
        <v>17</v>
      </c>
      <c r="B18" s="54" t="str">
        <f>ISPLATNE_LISTE!B18</f>
        <v>Cheerleading klub Noa</v>
      </c>
      <c r="C18" s="55" t="str">
        <f>ISPLATNE_LISTE!C18</f>
        <v>Pojedinacni</v>
      </c>
      <c r="D18" s="55" t="str">
        <f>ISPLATNE_LISTE!D18</f>
        <v>Cheeerleading</v>
      </c>
      <c r="E18" s="56" t="str">
        <f>ISPLATNE_LISTE!F18</f>
        <v>II</v>
      </c>
      <c r="F18" s="98" t="e">
        <f>ISPLATNE_LISTE!#REF!</f>
        <v>#REF!</v>
      </c>
      <c r="G18" s="77" t="e">
        <f>SUM(ISPLATNE_LISTE!#REF!)</f>
        <v>#REF!</v>
      </c>
      <c r="H18" s="78"/>
      <c r="I18" s="77" t="e">
        <f t="shared" si="0"/>
        <v>#REF!</v>
      </c>
      <c r="J18" s="21" t="e">
        <f t="shared" si="1"/>
        <v>#REF!</v>
      </c>
      <c r="K18" s="143"/>
      <c r="L18" s="8"/>
      <c r="M18" s="8"/>
      <c r="N18" s="8"/>
      <c r="O18" s="8"/>
    </row>
    <row r="19" spans="1:15" x14ac:dyDescent="0.25">
      <c r="A19" s="7">
        <f>IF(ISBLANK(B19),"",COUNTA(B$2:$B19))</f>
        <v>18</v>
      </c>
      <c r="B19" s="54" t="str">
        <f>ISPLATNE_LISTE!B19</f>
        <v>Cheerleading klub Sedmi vjetar</v>
      </c>
      <c r="C19" s="14" t="str">
        <f>ISPLATNE_LISTE!C19</f>
        <v>Pojedinacni</v>
      </c>
      <c r="D19" s="14" t="str">
        <f>ISPLATNE_LISTE!D19</f>
        <v>Cheeerleading</v>
      </c>
      <c r="E19" s="15" t="str">
        <f>ISPLATNE_LISTE!F19</f>
        <v>-</v>
      </c>
      <c r="F19" s="98" t="e">
        <f>ISPLATNE_LISTE!#REF!</f>
        <v>#REF!</v>
      </c>
      <c r="G19" s="77" t="e">
        <f>SUM(ISPLATNE_LISTE!#REF!)</f>
        <v>#REF!</v>
      </c>
      <c r="H19" s="78"/>
      <c r="I19" s="77" t="e">
        <f t="shared" si="0"/>
        <v>#REF!</v>
      </c>
      <c r="J19" s="21" t="e">
        <f t="shared" si="1"/>
        <v>#REF!</v>
      </c>
      <c r="K19" s="142"/>
      <c r="L19" s="8"/>
      <c r="M19" s="8"/>
      <c r="N19" s="8"/>
      <c r="O19" s="8"/>
    </row>
    <row r="20" spans="1:15" x14ac:dyDescent="0.25">
      <c r="A20" s="64">
        <f>IF(ISBLANK(B20),"",COUNTA(B$2:$B20))</f>
        <v>19</v>
      </c>
      <c r="B20" s="54" t="str">
        <f>ISPLATNE_LISTE!B20</f>
        <v>Klub daljinskog plivanja POŠK</v>
      </c>
      <c r="C20" s="55" t="str">
        <f>ISPLATNE_LISTE!C20</f>
        <v>Pojedinacni</v>
      </c>
      <c r="D20" s="55" t="str">
        <f>ISPLATNE_LISTE!D20</f>
        <v>Daljinsko plivanje</v>
      </c>
      <c r="E20" s="56" t="str">
        <f>ISPLATNE_LISTE!F20</f>
        <v>IV</v>
      </c>
      <c r="F20" s="98" t="e">
        <f>ISPLATNE_LISTE!#REF!</f>
        <v>#REF!</v>
      </c>
      <c r="G20" s="77" t="e">
        <f>SUM(ISPLATNE_LISTE!#REF!)</f>
        <v>#REF!</v>
      </c>
      <c r="H20" s="78"/>
      <c r="I20" s="77" t="e">
        <f t="shared" si="0"/>
        <v>#REF!</v>
      </c>
      <c r="J20" s="21" t="e">
        <f t="shared" si="1"/>
        <v>#REF!</v>
      </c>
      <c r="K20" s="143"/>
      <c r="L20" s="8"/>
      <c r="M20" s="8"/>
      <c r="N20" s="8"/>
      <c r="O20" s="8"/>
    </row>
    <row r="21" spans="1:15" x14ac:dyDescent="0.25">
      <c r="A21" s="7">
        <f>IF(ISBLANK(B21),"",COUNTA(B$2:$B21))</f>
        <v>20</v>
      </c>
      <c r="B21" s="54" t="str">
        <f>ISPLATNE_LISTE!B21</f>
        <v>Klub daljinskog plivanja Split</v>
      </c>
      <c r="C21" s="14" t="str">
        <f>ISPLATNE_LISTE!C21</f>
        <v>Pojedinacni</v>
      </c>
      <c r="D21" s="14" t="str">
        <f>ISPLATNE_LISTE!D21</f>
        <v>Daljinsko plivanje</v>
      </c>
      <c r="E21" s="15" t="str">
        <f>ISPLATNE_LISTE!F21</f>
        <v>IV</v>
      </c>
      <c r="F21" s="98" t="e">
        <f>ISPLATNE_LISTE!#REF!</f>
        <v>#REF!</v>
      </c>
      <c r="G21" s="77" t="e">
        <f>SUM(ISPLATNE_LISTE!#REF!)</f>
        <v>#REF!</v>
      </c>
      <c r="H21" s="78"/>
      <c r="I21" s="77" t="e">
        <f t="shared" si="0"/>
        <v>#REF!</v>
      </c>
      <c r="J21" s="21" t="e">
        <f t="shared" si="1"/>
        <v>#REF!</v>
      </c>
      <c r="K21" s="142"/>
      <c r="L21" s="8"/>
      <c r="M21" s="8"/>
      <c r="N21" s="8"/>
      <c r="O21" s="8"/>
    </row>
    <row r="22" spans="1:15" x14ac:dyDescent="0.25">
      <c r="A22" s="64">
        <f>IF(ISBLANK(B22),"",COUNTA(B$2:$B22))</f>
        <v>21</v>
      </c>
      <c r="B22" s="54" t="str">
        <f>ISPLATNE_LISTE!B22</f>
        <v>Klub dizača utega Split</v>
      </c>
      <c r="C22" s="55" t="str">
        <f>ISPLATNE_LISTE!C22</f>
        <v>Pojedinacni</v>
      </c>
      <c r="D22" s="55" t="str">
        <f>ISPLATNE_LISTE!D22</f>
        <v>Dizanje utega</v>
      </c>
      <c r="E22" s="56" t="str">
        <f>ISPLATNE_LISTE!F22</f>
        <v>IV</v>
      </c>
      <c r="F22" s="98" t="e">
        <f>ISPLATNE_LISTE!#REF!</f>
        <v>#REF!</v>
      </c>
      <c r="G22" s="77" t="e">
        <f>SUM(ISPLATNE_LISTE!#REF!)</f>
        <v>#REF!</v>
      </c>
      <c r="H22" s="78"/>
      <c r="I22" s="77" t="e">
        <f t="shared" si="0"/>
        <v>#REF!</v>
      </c>
      <c r="J22" s="21" t="e">
        <f t="shared" si="1"/>
        <v>#REF!</v>
      </c>
      <c r="K22" s="143"/>
      <c r="L22" s="8"/>
      <c r="M22" s="8"/>
      <c r="N22" s="8"/>
      <c r="O22" s="8"/>
    </row>
    <row r="23" spans="1:15" x14ac:dyDescent="0.25">
      <c r="A23" s="7">
        <f>IF(ISBLANK(B23),"",COUNTA(B$2:$B23))</f>
        <v>22</v>
      </c>
      <c r="B23" s="54" t="str">
        <f>ISPLATNE_LISTE!B23</f>
        <v>Gimnastički klub Marjan</v>
      </c>
      <c r="C23" s="14" t="str">
        <f>ISPLATNE_LISTE!C23</f>
        <v>Pojedinacni</v>
      </c>
      <c r="D23" s="14" t="str">
        <f>ISPLATNE_LISTE!D23</f>
        <v>Gimnastika</v>
      </c>
      <c r="E23" s="15" t="str">
        <f>ISPLATNE_LISTE!F23</f>
        <v>I</v>
      </c>
      <c r="F23" s="98" t="e">
        <f>ISPLATNE_LISTE!#REF!</f>
        <v>#REF!</v>
      </c>
      <c r="G23" s="77" t="e">
        <f>SUM(ISPLATNE_LISTE!#REF!)</f>
        <v>#REF!</v>
      </c>
      <c r="H23" s="78"/>
      <c r="I23" s="77" t="e">
        <f t="shared" si="0"/>
        <v>#REF!</v>
      </c>
      <c r="J23" s="21" t="e">
        <f t="shared" si="1"/>
        <v>#REF!</v>
      </c>
      <c r="K23" s="142"/>
      <c r="L23" s="8"/>
      <c r="M23" s="8"/>
      <c r="N23" s="8"/>
      <c r="O23" s="8"/>
    </row>
    <row r="24" spans="1:15" x14ac:dyDescent="0.25">
      <c r="A24" s="64">
        <f>IF(ISBLANK(B24),"",COUNTA(B$2:$B24))</f>
        <v>23</v>
      </c>
      <c r="B24" s="54" t="str">
        <f>ISPLATNE_LISTE!B24</f>
        <v>Gimnastički klub Split</v>
      </c>
      <c r="C24" s="55" t="str">
        <f>ISPLATNE_LISTE!C24</f>
        <v>Pojedinacni</v>
      </c>
      <c r="D24" s="55" t="str">
        <f>ISPLATNE_LISTE!D24</f>
        <v>Gimnastika</v>
      </c>
      <c r="E24" s="56" t="str">
        <f>ISPLATNE_LISTE!F24</f>
        <v>II</v>
      </c>
      <c r="F24" s="98" t="e">
        <f>ISPLATNE_LISTE!#REF!</f>
        <v>#REF!</v>
      </c>
      <c r="G24" s="77" t="e">
        <f>SUM(ISPLATNE_LISTE!#REF!)</f>
        <v>#REF!</v>
      </c>
      <c r="H24" s="78"/>
      <c r="I24" s="77" t="e">
        <f t="shared" si="0"/>
        <v>#REF!</v>
      </c>
      <c r="J24" s="21" t="e">
        <f t="shared" si="1"/>
        <v>#REF!</v>
      </c>
      <c r="K24" s="143"/>
      <c r="L24" s="8"/>
      <c r="M24" s="8"/>
      <c r="N24" s="8"/>
      <c r="O24" s="8"/>
    </row>
    <row r="25" spans="1:15" x14ac:dyDescent="0.25">
      <c r="A25" s="7">
        <f>IF(ISBLANK(B25),"",COUNTA(B$2:$B25))</f>
        <v>24</v>
      </c>
      <c r="B25" s="54" t="str">
        <f>ISPLATNE_LISTE!B25</f>
        <v>Klub ritmičko športske gimnastike Floramye</v>
      </c>
      <c r="C25" s="14" t="str">
        <f>ISPLATNE_LISTE!C25</f>
        <v>Pojedinacni</v>
      </c>
      <c r="D25" s="14" t="str">
        <f>ISPLATNE_LISTE!D25</f>
        <v>Gimnastika</v>
      </c>
      <c r="E25" s="15" t="str">
        <f>ISPLATNE_LISTE!F25</f>
        <v>IV</v>
      </c>
      <c r="F25" s="98" t="e">
        <f>ISPLATNE_LISTE!#REF!</f>
        <v>#REF!</v>
      </c>
      <c r="G25" s="77" t="e">
        <f>SUM(ISPLATNE_LISTE!#REF!)</f>
        <v>#REF!</v>
      </c>
      <c r="H25" s="78"/>
      <c r="I25" s="77" t="e">
        <f t="shared" si="0"/>
        <v>#REF!</v>
      </c>
      <c r="J25" s="21" t="e">
        <f t="shared" si="1"/>
        <v>#REF!</v>
      </c>
      <c r="K25" s="142"/>
      <c r="L25" s="8"/>
      <c r="M25" s="8"/>
      <c r="N25" s="8"/>
      <c r="O25" s="8"/>
    </row>
    <row r="26" spans="1:15" x14ac:dyDescent="0.25">
      <c r="A26" s="64">
        <f>IF(ISBLANK(B26),"",COUNTA(B$2:$B26))</f>
        <v>25</v>
      </c>
      <c r="B26" s="54" t="str">
        <f>ISPLATNE_LISTE!B26</f>
        <v>Golf klub Split 1700</v>
      </c>
      <c r="C26" s="55" t="str">
        <f>ISPLATNE_LISTE!C26</f>
        <v>Pojedinacni</v>
      </c>
      <c r="D26" s="55" t="str">
        <f>ISPLATNE_LISTE!D26</f>
        <v>Golf</v>
      </c>
      <c r="E26" s="56" t="str">
        <f>ISPLATNE_LISTE!F26</f>
        <v>-</v>
      </c>
      <c r="F26" s="98" t="e">
        <f>ISPLATNE_LISTE!#REF!</f>
        <v>#REF!</v>
      </c>
      <c r="G26" s="77" t="e">
        <f>SUM(ISPLATNE_LISTE!#REF!)</f>
        <v>#REF!</v>
      </c>
      <c r="H26" s="78"/>
      <c r="I26" s="77" t="e">
        <f t="shared" si="0"/>
        <v>#REF!</v>
      </c>
      <c r="J26" s="21" t="e">
        <f t="shared" si="1"/>
        <v>#REF!</v>
      </c>
      <c r="K26" s="143"/>
      <c r="L26" s="8"/>
      <c r="M26" s="8"/>
      <c r="N26" s="8"/>
      <c r="O26" s="8"/>
    </row>
    <row r="27" spans="1:15" x14ac:dyDescent="0.25">
      <c r="A27" s="7">
        <f>IF(ISBLANK(B27),"",COUNTA(B$2:$B27))</f>
        <v>26</v>
      </c>
      <c r="B27" s="54" t="str">
        <f>ISPLATNE_LISTE!B27</f>
        <v>Hrvački klub Split</v>
      </c>
      <c r="C27" s="14" t="str">
        <f>ISPLATNE_LISTE!C27</f>
        <v>Pojedinacni</v>
      </c>
      <c r="D27" s="14" t="str">
        <f>ISPLATNE_LISTE!D27</f>
        <v>Hrvanje</v>
      </c>
      <c r="E27" s="15" t="str">
        <f>ISPLATNE_LISTE!F27</f>
        <v>III</v>
      </c>
      <c r="F27" s="98" t="e">
        <f>ISPLATNE_LISTE!#REF!</f>
        <v>#REF!</v>
      </c>
      <c r="G27" s="77" t="e">
        <f>SUM(ISPLATNE_LISTE!#REF!)</f>
        <v>#REF!</v>
      </c>
      <c r="H27" s="78"/>
      <c r="I27" s="77" t="e">
        <f t="shared" si="0"/>
        <v>#REF!</v>
      </c>
      <c r="J27" s="21" t="e">
        <f t="shared" si="1"/>
        <v>#REF!</v>
      </c>
      <c r="K27" s="142"/>
      <c r="L27" s="8"/>
      <c r="M27" s="8"/>
      <c r="N27" s="8"/>
      <c r="O27" s="8"/>
    </row>
    <row r="28" spans="1:15" x14ac:dyDescent="0.25">
      <c r="A28" s="7">
        <f>IF(ISBLANK(B28),"",COUNTA(B$2:$B28))</f>
        <v>27</v>
      </c>
      <c r="B28" s="54" t="str">
        <f>ISPLATNE_LISTE!B28</f>
        <v>Jedriličarski klub Labud</v>
      </c>
      <c r="C28" s="14" t="str">
        <f>ISPLATNE_LISTE!C28</f>
        <v>Pojedinacni</v>
      </c>
      <c r="D28" s="14" t="str">
        <f>ISPLATNE_LISTE!D28</f>
        <v>Jedrenje</v>
      </c>
      <c r="E28" s="15" t="str">
        <f>ISPLATNE_LISTE!F28</f>
        <v>II</v>
      </c>
      <c r="F28" s="98" t="e">
        <f>ISPLATNE_LISTE!#REF!</f>
        <v>#REF!</v>
      </c>
      <c r="G28" s="77" t="e">
        <f>SUM(ISPLATNE_LISTE!#REF!)</f>
        <v>#REF!</v>
      </c>
      <c r="H28" s="78"/>
      <c r="I28" s="77" t="e">
        <f t="shared" si="0"/>
        <v>#REF!</v>
      </c>
      <c r="J28" s="21" t="e">
        <f t="shared" si="1"/>
        <v>#REF!</v>
      </c>
      <c r="K28" s="142"/>
      <c r="L28" s="8"/>
      <c r="M28" s="8"/>
      <c r="N28" s="8"/>
      <c r="O28" s="8"/>
    </row>
    <row r="29" spans="1:15" x14ac:dyDescent="0.25">
      <c r="A29" s="7">
        <f>IF(ISBLANK(B29),"",COUNTA(B$2:$B29))</f>
        <v>28</v>
      </c>
      <c r="B29" s="54" t="str">
        <f>ISPLATNE_LISTE!B29</f>
        <v>Jedriličarski klub Mornar</v>
      </c>
      <c r="C29" s="14" t="str">
        <f>ISPLATNE_LISTE!C29</f>
        <v>Pojedinacni</v>
      </c>
      <c r="D29" s="14" t="str">
        <f>ISPLATNE_LISTE!D29</f>
        <v>Jedrenje</v>
      </c>
      <c r="E29" s="15" t="str">
        <f>ISPLATNE_LISTE!F29</f>
        <v>I</v>
      </c>
      <c r="F29" s="98" t="e">
        <f>ISPLATNE_LISTE!#REF!</f>
        <v>#REF!</v>
      </c>
      <c r="G29" s="77" t="e">
        <f>SUM(ISPLATNE_LISTE!#REF!)</f>
        <v>#REF!</v>
      </c>
      <c r="H29" s="78"/>
      <c r="I29" s="77" t="e">
        <f t="shared" si="0"/>
        <v>#REF!</v>
      </c>
      <c r="J29" s="21" t="e">
        <f t="shared" si="1"/>
        <v>#REF!</v>
      </c>
      <c r="K29" s="142"/>
      <c r="L29" s="8"/>
      <c r="M29" s="8"/>
      <c r="N29" s="8"/>
      <c r="O29" s="8"/>
    </row>
    <row r="30" spans="1:15" x14ac:dyDescent="0.25">
      <c r="A30" s="64">
        <f>IF(ISBLANK(B30),"",COUNTA(B$2:$B30))</f>
        <v>29</v>
      </c>
      <c r="B30" s="54" t="str">
        <f>ISPLATNE_LISTE!B30</f>
        <v>Jedriličarski klub Split</v>
      </c>
      <c r="C30" s="55" t="str">
        <f>ISPLATNE_LISTE!C30</f>
        <v>Pojedinacni</v>
      </c>
      <c r="D30" s="55" t="str">
        <f>ISPLATNE_LISTE!D30</f>
        <v>Jedrenje</v>
      </c>
      <c r="E30" s="56" t="str">
        <f>ISPLATNE_LISTE!F30</f>
        <v>I</v>
      </c>
      <c r="F30" s="98" t="e">
        <f>ISPLATNE_LISTE!#REF!</f>
        <v>#REF!</v>
      </c>
      <c r="G30" s="77" t="e">
        <f>SUM(ISPLATNE_LISTE!#REF!)</f>
        <v>#REF!</v>
      </c>
      <c r="H30" s="78"/>
      <c r="I30" s="77" t="e">
        <f t="shared" si="0"/>
        <v>#REF!</v>
      </c>
      <c r="J30" s="21" t="e">
        <f t="shared" si="1"/>
        <v>#REF!</v>
      </c>
      <c r="K30" s="143"/>
      <c r="L30" s="8"/>
      <c r="M30" s="8"/>
      <c r="N30" s="8"/>
      <c r="O30" s="8"/>
    </row>
    <row r="31" spans="1:15" x14ac:dyDescent="0.25">
      <c r="A31" s="7">
        <f>IF(ISBLANK(B31),"",COUNTA(B$2:$B31))</f>
        <v>30</v>
      </c>
      <c r="B31" s="54" t="str">
        <f>ISPLATNE_LISTE!B31</f>
        <v>Jedriličarski klub Zenta</v>
      </c>
      <c r="C31" s="14" t="str">
        <f>ISPLATNE_LISTE!C31</f>
        <v>Pojedinacni</v>
      </c>
      <c r="D31" s="14" t="str">
        <f>ISPLATNE_LISTE!D31</f>
        <v>Jedrenje</v>
      </c>
      <c r="E31" s="15" t="str">
        <f>ISPLATNE_LISTE!F31</f>
        <v>III</v>
      </c>
      <c r="F31" s="98" t="e">
        <f>ISPLATNE_LISTE!#REF!</f>
        <v>#REF!</v>
      </c>
      <c r="G31" s="77" t="e">
        <f>SUM(ISPLATNE_LISTE!#REF!)</f>
        <v>#REF!</v>
      </c>
      <c r="H31" s="78"/>
      <c r="I31" s="77" t="e">
        <f t="shared" si="0"/>
        <v>#REF!</v>
      </c>
      <c r="J31" s="21" t="e">
        <f t="shared" si="1"/>
        <v>#REF!</v>
      </c>
      <c r="K31" s="142"/>
      <c r="L31" s="8"/>
      <c r="M31" s="8"/>
      <c r="N31" s="8"/>
      <c r="O31" s="8"/>
    </row>
    <row r="32" spans="1:15" x14ac:dyDescent="0.25">
      <c r="A32" s="7">
        <f>IF(ISBLANK(B32),"",COUNTA(B$2:$B32))</f>
        <v>31</v>
      </c>
      <c r="B32" s="54" t="str">
        <f>ISPLATNE_LISTE!B32</f>
        <v>Akademski judo klub Student</v>
      </c>
      <c r="C32" s="14" t="str">
        <f>ISPLATNE_LISTE!C32</f>
        <v>Pojedinacni</v>
      </c>
      <c r="D32" s="14" t="str">
        <f>ISPLATNE_LISTE!D32</f>
        <v>Judo</v>
      </c>
      <c r="E32" s="15" t="str">
        <f>ISPLATNE_LISTE!F32</f>
        <v>II</v>
      </c>
      <c r="F32" s="98" t="e">
        <f>ISPLATNE_LISTE!#REF!</f>
        <v>#REF!</v>
      </c>
      <c r="G32" s="77" t="e">
        <f>SUM(ISPLATNE_LISTE!#REF!)</f>
        <v>#REF!</v>
      </c>
      <c r="H32" s="78"/>
      <c r="I32" s="77" t="e">
        <f t="shared" si="0"/>
        <v>#REF!</v>
      </c>
      <c r="J32" s="21" t="e">
        <f t="shared" si="1"/>
        <v>#REF!</v>
      </c>
      <c r="K32" s="142"/>
      <c r="L32" s="8"/>
      <c r="M32" s="8"/>
      <c r="N32" s="8"/>
      <c r="O32" s="8"/>
    </row>
    <row r="33" spans="1:15" x14ac:dyDescent="0.25">
      <c r="A33" s="7">
        <f>IF(ISBLANK(B33),"",COUNTA(B$2:$B33))</f>
        <v>32</v>
      </c>
      <c r="B33" s="54" t="str">
        <f>ISPLATNE_LISTE!B33</f>
        <v>Judo klub Marjan</v>
      </c>
      <c r="C33" s="14" t="str">
        <f>ISPLATNE_LISTE!C33</f>
        <v>Pojedinacni</v>
      </c>
      <c r="D33" s="14" t="str">
        <f>ISPLATNE_LISTE!D33</f>
        <v>Judo</v>
      </c>
      <c r="E33" s="15" t="str">
        <f>ISPLATNE_LISTE!F33</f>
        <v>III</v>
      </c>
      <c r="F33" s="98" t="e">
        <f>ISPLATNE_LISTE!#REF!</f>
        <v>#REF!</v>
      </c>
      <c r="G33" s="77" t="e">
        <f>SUM(ISPLATNE_LISTE!#REF!)</f>
        <v>#REF!</v>
      </c>
      <c r="H33" s="78"/>
      <c r="I33" s="77" t="e">
        <f t="shared" si="0"/>
        <v>#REF!</v>
      </c>
      <c r="J33" s="21" t="e">
        <f t="shared" si="1"/>
        <v>#REF!</v>
      </c>
      <c r="K33" s="142"/>
      <c r="L33" s="8"/>
      <c r="M33" s="8"/>
      <c r="N33" s="8"/>
      <c r="O33" s="8"/>
    </row>
    <row r="34" spans="1:15" x14ac:dyDescent="0.25">
      <c r="A34" s="7">
        <f>IF(ISBLANK(B34),"",COUNTA(B$2:$B34))</f>
        <v>33</v>
      </c>
      <c r="B34" s="54" t="str">
        <f>ISPLATNE_LISTE!B34</f>
        <v>Judo klub Pujanke</v>
      </c>
      <c r="C34" s="14" t="str">
        <f>ISPLATNE_LISTE!C34</f>
        <v>Pojedinacni</v>
      </c>
      <c r="D34" s="14" t="str">
        <f>ISPLATNE_LISTE!D34</f>
        <v>Judo</v>
      </c>
      <c r="E34" s="15" t="str">
        <f>ISPLATNE_LISTE!F34</f>
        <v>I</v>
      </c>
      <c r="F34" s="98" t="e">
        <f>ISPLATNE_LISTE!#REF!</f>
        <v>#REF!</v>
      </c>
      <c r="G34" s="77" t="e">
        <f>SUM(ISPLATNE_LISTE!#REF!)</f>
        <v>#REF!</v>
      </c>
      <c r="H34" s="78"/>
      <c r="I34" s="77" t="e">
        <f t="shared" si="0"/>
        <v>#REF!</v>
      </c>
      <c r="J34" s="21" t="e">
        <f t="shared" si="1"/>
        <v>#REF!</v>
      </c>
      <c r="K34" s="142"/>
      <c r="L34" s="8"/>
      <c r="M34" s="8"/>
      <c r="N34" s="8"/>
      <c r="O34" s="8"/>
    </row>
    <row r="35" spans="1:15" x14ac:dyDescent="0.25">
      <c r="A35" s="7">
        <f>IF(ISBLANK(B35),"",COUNTA(B$2:$B35))</f>
        <v>34</v>
      </c>
      <c r="B35" s="54" t="str">
        <f>ISPLATNE_LISTE!B35</f>
        <v>Judo klub Sokol</v>
      </c>
      <c r="C35" s="14" t="str">
        <f>ISPLATNE_LISTE!C35</f>
        <v>Pojedinacni</v>
      </c>
      <c r="D35" s="14" t="str">
        <f>ISPLATNE_LISTE!D35</f>
        <v>Judo</v>
      </c>
      <c r="E35" s="15" t="str">
        <f>ISPLATNE_LISTE!F35</f>
        <v>IV</v>
      </c>
      <c r="F35" s="98" t="e">
        <f>ISPLATNE_LISTE!#REF!</f>
        <v>#REF!</v>
      </c>
      <c r="G35" s="77" t="e">
        <f>SUM(ISPLATNE_LISTE!#REF!)</f>
        <v>#REF!</v>
      </c>
      <c r="H35" s="78"/>
      <c r="I35" s="77" t="e">
        <f t="shared" si="0"/>
        <v>#REF!</v>
      </c>
      <c r="J35" s="21" t="e">
        <f t="shared" si="1"/>
        <v>#REF!</v>
      </c>
      <c r="K35" s="142"/>
      <c r="L35" s="8"/>
      <c r="M35" s="8"/>
      <c r="N35" s="8"/>
      <c r="O35" s="8"/>
    </row>
    <row r="36" spans="1:15" x14ac:dyDescent="0.25">
      <c r="A36" s="7">
        <f>IF(ISBLANK(B36),"",COUNTA(B$2:$B36))</f>
        <v>35</v>
      </c>
      <c r="B36" s="54" t="str">
        <f>ISPLATNE_LISTE!B36</f>
        <v>Judo klub Split</v>
      </c>
      <c r="C36" s="14" t="str">
        <f>ISPLATNE_LISTE!C36</f>
        <v>Pojedinacni</v>
      </c>
      <c r="D36" s="14" t="str">
        <f>ISPLATNE_LISTE!D36</f>
        <v>Judo</v>
      </c>
      <c r="E36" s="15" t="str">
        <f>ISPLATNE_LISTE!F36</f>
        <v>IV</v>
      </c>
      <c r="F36" s="98" t="e">
        <f>ISPLATNE_LISTE!#REF!</f>
        <v>#REF!</v>
      </c>
      <c r="G36" s="77" t="e">
        <f>SUM(ISPLATNE_LISTE!#REF!)</f>
        <v>#REF!</v>
      </c>
      <c r="H36" s="78"/>
      <c r="I36" s="77" t="e">
        <f t="shared" si="0"/>
        <v>#REF!</v>
      </c>
      <c r="J36" s="21" t="e">
        <f t="shared" si="1"/>
        <v>#REF!</v>
      </c>
      <c r="K36" s="142"/>
      <c r="L36" s="8"/>
      <c r="M36" s="8"/>
      <c r="N36" s="8"/>
      <c r="O36" s="8"/>
    </row>
    <row r="37" spans="1:15" x14ac:dyDescent="0.25">
      <c r="A37" s="7">
        <f>IF(ISBLANK(B37),"",COUNTA(B$2:$B37))</f>
        <v>36</v>
      </c>
      <c r="B37" s="54" t="str">
        <f>ISPLATNE_LISTE!B37</f>
        <v>Rafting klub Cetina Raft-Slime</v>
      </c>
      <c r="C37" s="14" t="str">
        <f>ISPLATNE_LISTE!C37</f>
        <v>Pojedinacni</v>
      </c>
      <c r="D37" s="14" t="str">
        <f>ISPLATNE_LISTE!D37</f>
        <v>Kajak kanu</v>
      </c>
      <c r="E37" s="15" t="str">
        <f>ISPLATNE_LISTE!F37</f>
        <v>-</v>
      </c>
      <c r="F37" s="98" t="e">
        <f>ISPLATNE_LISTE!#REF!</f>
        <v>#REF!</v>
      </c>
      <c r="G37" s="77" t="e">
        <f>SUM(ISPLATNE_LISTE!#REF!)</f>
        <v>#REF!</v>
      </c>
      <c r="H37" s="78"/>
      <c r="I37" s="77" t="e">
        <f t="shared" si="0"/>
        <v>#REF!</v>
      </c>
      <c r="J37" s="21" t="e">
        <f t="shared" si="1"/>
        <v>#REF!</v>
      </c>
      <c r="K37" s="142"/>
      <c r="L37" s="8"/>
      <c r="M37" s="8"/>
      <c r="N37" s="8"/>
      <c r="O37" s="8"/>
    </row>
    <row r="38" spans="1:15" x14ac:dyDescent="0.25">
      <c r="A38" s="64">
        <f>IF(ISBLANK(B38),"",COUNTA(B$2:$B38))</f>
        <v>37</v>
      </c>
      <c r="B38" s="54" t="str">
        <f>ISPLATNE_LISTE!B38</f>
        <v>Karate klub Dalmacija</v>
      </c>
      <c r="C38" s="55" t="str">
        <f>ISPLATNE_LISTE!C38</f>
        <v>Pojedinacni</v>
      </c>
      <c r="D38" s="55" t="str">
        <f>ISPLATNE_LISTE!D38</f>
        <v>Karate</v>
      </c>
      <c r="E38" s="56" t="str">
        <f>ISPLATNE_LISTE!F38</f>
        <v>IV</v>
      </c>
      <c r="F38" s="98" t="e">
        <f>ISPLATNE_LISTE!#REF!</f>
        <v>#REF!</v>
      </c>
      <c r="G38" s="77" t="e">
        <f>SUM(ISPLATNE_LISTE!#REF!)</f>
        <v>#REF!</v>
      </c>
      <c r="H38" s="78"/>
      <c r="I38" s="77" t="e">
        <f t="shared" si="0"/>
        <v>#REF!</v>
      </c>
      <c r="J38" s="21" t="e">
        <f t="shared" si="1"/>
        <v>#REF!</v>
      </c>
      <c r="K38" s="143"/>
      <c r="L38" s="8"/>
      <c r="M38" s="8"/>
      <c r="N38" s="8"/>
      <c r="O38" s="8"/>
    </row>
    <row r="39" spans="1:15" x14ac:dyDescent="0.25">
      <c r="A39" s="7">
        <f>IF(ISBLANK(B39),"",COUNTA(B$2:$B39))</f>
        <v>38</v>
      </c>
      <c r="B39" s="54" t="str">
        <f>ISPLATNE_LISTE!B39</f>
        <v>Karate klub Galeb</v>
      </c>
      <c r="C39" s="14" t="str">
        <f>ISPLATNE_LISTE!C39</f>
        <v>Pojedinacni</v>
      </c>
      <c r="D39" s="14" t="str">
        <f>ISPLATNE_LISTE!D39</f>
        <v>Karate</v>
      </c>
      <c r="E39" s="15" t="str">
        <f>ISPLATNE_LISTE!F39</f>
        <v>-</v>
      </c>
      <c r="F39" s="98" t="e">
        <f>ISPLATNE_LISTE!#REF!</f>
        <v>#REF!</v>
      </c>
      <c r="G39" s="77" t="e">
        <f>SUM(ISPLATNE_LISTE!#REF!)</f>
        <v>#REF!</v>
      </c>
      <c r="H39" s="78"/>
      <c r="I39" s="77" t="e">
        <f t="shared" si="0"/>
        <v>#REF!</v>
      </c>
      <c r="J39" s="21" t="e">
        <f t="shared" si="1"/>
        <v>#REF!</v>
      </c>
      <c r="K39" s="142"/>
      <c r="L39" s="8"/>
      <c r="M39" s="8"/>
      <c r="N39" s="8"/>
      <c r="O39" s="8"/>
    </row>
    <row r="40" spans="1:15" x14ac:dyDescent="0.25">
      <c r="A40" s="64">
        <f>IF(ISBLANK(B40),"",COUNTA(B$2:$B40))</f>
        <v>39</v>
      </c>
      <c r="B40" s="54" t="str">
        <f>ISPLATNE_LISTE!B40</f>
        <v>Karate klub Jadran</v>
      </c>
      <c r="C40" s="55" t="str">
        <f>ISPLATNE_LISTE!C40</f>
        <v>Pojedinacni</v>
      </c>
      <c r="D40" s="55" t="str">
        <f>ISPLATNE_LISTE!D40</f>
        <v>Karate</v>
      </c>
      <c r="E40" s="56" t="str">
        <f>ISPLATNE_LISTE!F40</f>
        <v>-</v>
      </c>
      <c r="F40" s="98" t="e">
        <f>ISPLATNE_LISTE!#REF!</f>
        <v>#REF!</v>
      </c>
      <c r="G40" s="77" t="e">
        <f>SUM(ISPLATNE_LISTE!#REF!)</f>
        <v>#REF!</v>
      </c>
      <c r="H40" s="78"/>
      <c r="I40" s="77" t="e">
        <f t="shared" si="0"/>
        <v>#REF!</v>
      </c>
      <c r="J40" s="21" t="e">
        <f t="shared" si="1"/>
        <v>#REF!</v>
      </c>
      <c r="K40" s="143"/>
      <c r="L40" s="8"/>
      <c r="M40" s="8"/>
      <c r="N40" s="8"/>
      <c r="O40" s="8"/>
    </row>
    <row r="41" spans="1:15" x14ac:dyDescent="0.25">
      <c r="A41" s="7">
        <f>IF(ISBLANK(B41),"",COUNTA(B$2:$B41))</f>
        <v>40</v>
      </c>
      <c r="B41" s="54" t="str">
        <f>ISPLATNE_LISTE!B41</f>
        <v>Karate klub Sokol</v>
      </c>
      <c r="C41" s="14" t="str">
        <f>ISPLATNE_LISTE!C41</f>
        <v>Pojedinacni</v>
      </c>
      <c r="D41" s="14" t="str">
        <f>ISPLATNE_LISTE!D41</f>
        <v>Karate</v>
      </c>
      <c r="E41" s="15" t="str">
        <f>ISPLATNE_LISTE!F41</f>
        <v>IV</v>
      </c>
      <c r="F41" s="98" t="e">
        <f>ISPLATNE_LISTE!#REF!</f>
        <v>#REF!</v>
      </c>
      <c r="G41" s="77" t="e">
        <f>SUM(ISPLATNE_LISTE!#REF!)</f>
        <v>#REF!</v>
      </c>
      <c r="H41" s="78"/>
      <c r="I41" s="77" t="e">
        <f t="shared" si="0"/>
        <v>#REF!</v>
      </c>
      <c r="J41" s="21" t="e">
        <f t="shared" si="1"/>
        <v>#REF!</v>
      </c>
      <c r="K41" s="142"/>
      <c r="L41" s="8"/>
      <c r="M41" s="8"/>
      <c r="N41" s="8"/>
      <c r="O41" s="8"/>
    </row>
    <row r="42" spans="1:15" x14ac:dyDescent="0.25">
      <c r="A42" s="7">
        <f>IF(ISBLANK(B42),"",COUNTA(B$2:$B42))</f>
        <v>41</v>
      </c>
      <c r="B42" s="54" t="str">
        <f>ISPLATNE_LISTE!B42</f>
        <v>Karate klub Student</v>
      </c>
      <c r="C42" s="14" t="str">
        <f>ISPLATNE_LISTE!C42</f>
        <v>Pojedinacni</v>
      </c>
      <c r="D42" s="14" t="str">
        <f>ISPLATNE_LISTE!D42</f>
        <v>Karate</v>
      </c>
      <c r="E42" s="15" t="str">
        <f>ISPLATNE_LISTE!F42</f>
        <v>-</v>
      </c>
      <c r="F42" s="98" t="e">
        <f>ISPLATNE_LISTE!#REF!</f>
        <v>#REF!</v>
      </c>
      <c r="G42" s="77" t="e">
        <f>SUM(ISPLATNE_LISTE!#REF!)</f>
        <v>#REF!</v>
      </c>
      <c r="H42" s="78"/>
      <c r="I42" s="77" t="e">
        <f t="shared" si="0"/>
        <v>#REF!</v>
      </c>
      <c r="J42" s="21" t="e">
        <f t="shared" si="1"/>
        <v>#REF!</v>
      </c>
      <c r="K42" s="142"/>
      <c r="L42" s="8"/>
      <c r="M42" s="8"/>
      <c r="N42" s="8"/>
      <c r="O42" s="8"/>
    </row>
    <row r="43" spans="1:15" x14ac:dyDescent="0.25">
      <c r="A43" s="64">
        <f>IF(ISBLANK(B43),"",COUNTA(B$2:$B43))</f>
        <v>42</v>
      </c>
      <c r="B43" s="54" t="str">
        <f>ISPLATNE_LISTE!B43</f>
        <v>Kickboxing klub Ameno</v>
      </c>
      <c r="C43" s="55" t="str">
        <f>ISPLATNE_LISTE!C43</f>
        <v>Pojedinacni</v>
      </c>
      <c r="D43" s="55" t="str">
        <f>ISPLATNE_LISTE!D43</f>
        <v>Kick-boxing</v>
      </c>
      <c r="E43" s="56" t="str">
        <f>ISPLATNE_LISTE!F43</f>
        <v>III</v>
      </c>
      <c r="F43" s="98" t="e">
        <f>ISPLATNE_LISTE!#REF!</f>
        <v>#REF!</v>
      </c>
      <c r="G43" s="77" t="e">
        <f>SUM(ISPLATNE_LISTE!#REF!)</f>
        <v>#REF!</v>
      </c>
      <c r="H43" s="78"/>
      <c r="I43" s="77" t="e">
        <f t="shared" si="0"/>
        <v>#REF!</v>
      </c>
      <c r="J43" s="21" t="e">
        <f t="shared" si="1"/>
        <v>#REF!</v>
      </c>
      <c r="K43" s="143"/>
      <c r="L43" s="8"/>
      <c r="M43" s="8"/>
      <c r="N43" s="8"/>
      <c r="O43" s="8"/>
    </row>
    <row r="44" spans="1:15" x14ac:dyDescent="0.25">
      <c r="A44" s="7">
        <f>IF(ISBLANK(B44),"",COUNTA(B$2:$B44))</f>
        <v>43</v>
      </c>
      <c r="B44" s="54" t="str">
        <f>ISPLATNE_LISTE!B44</f>
        <v>Kickboxing klub Lotus</v>
      </c>
      <c r="C44" s="14" t="str">
        <f>ISPLATNE_LISTE!C44</f>
        <v>Pojedinacni</v>
      </c>
      <c r="D44" s="14" t="str">
        <f>ISPLATNE_LISTE!D44</f>
        <v>Kick-boxing</v>
      </c>
      <c r="E44" s="15" t="str">
        <f>ISPLATNE_LISTE!F44</f>
        <v>-</v>
      </c>
      <c r="F44" s="98" t="e">
        <f>ISPLATNE_LISTE!#REF!</f>
        <v>#REF!</v>
      </c>
      <c r="G44" s="77" t="e">
        <f>SUM(ISPLATNE_LISTE!#REF!)</f>
        <v>#REF!</v>
      </c>
      <c r="H44" s="78"/>
      <c r="I44" s="77" t="e">
        <f t="shared" si="0"/>
        <v>#REF!</v>
      </c>
      <c r="J44" s="21" t="e">
        <f t="shared" si="1"/>
        <v>#REF!</v>
      </c>
      <c r="K44" s="142"/>
      <c r="L44" s="8"/>
      <c r="M44" s="8"/>
      <c r="N44" s="8"/>
      <c r="O44" s="8"/>
    </row>
    <row r="45" spans="1:15" x14ac:dyDescent="0.25">
      <c r="A45" s="64">
        <f>IF(ISBLANK(B45),"",COUNTA(B$2:$B45))</f>
        <v>44</v>
      </c>
      <c r="B45" s="54" t="str">
        <f>ISPLATNE_LISTE!B45</f>
        <v>Kickboxing klub Mornar</v>
      </c>
      <c r="C45" s="55" t="str">
        <f>ISPLATNE_LISTE!C45</f>
        <v>Pojedinacni</v>
      </c>
      <c r="D45" s="55" t="str">
        <f>ISPLATNE_LISTE!D45</f>
        <v>Kick-boxing</v>
      </c>
      <c r="E45" s="56" t="str">
        <f>ISPLATNE_LISTE!F45</f>
        <v>III</v>
      </c>
      <c r="F45" s="98" t="e">
        <f>ISPLATNE_LISTE!#REF!</f>
        <v>#REF!</v>
      </c>
      <c r="G45" s="77" t="e">
        <f>SUM(ISPLATNE_LISTE!#REF!)</f>
        <v>#REF!</v>
      </c>
      <c r="H45" s="78"/>
      <c r="I45" s="77" t="e">
        <f t="shared" si="0"/>
        <v>#REF!</v>
      </c>
      <c r="J45" s="21" t="e">
        <f t="shared" si="1"/>
        <v>#REF!</v>
      </c>
      <c r="K45" s="143"/>
      <c r="L45" s="8"/>
      <c r="M45" s="8"/>
      <c r="N45" s="8"/>
      <c r="O45" s="8"/>
    </row>
    <row r="46" spans="1:15" x14ac:dyDescent="0.25">
      <c r="A46" s="7">
        <f>IF(ISBLANK(B46),"",COUNTA(B$2:$B46))</f>
        <v>45</v>
      </c>
      <c r="B46" s="54" t="str">
        <f>ISPLATNE_LISTE!B46</f>
        <v>Kickboxing klub Pauci</v>
      </c>
      <c r="C46" s="14" t="str">
        <f>ISPLATNE_LISTE!C46</f>
        <v>Pojedinacni</v>
      </c>
      <c r="D46" s="14" t="str">
        <f>ISPLATNE_LISTE!D46</f>
        <v>Kick-boxing</v>
      </c>
      <c r="E46" s="15" t="str">
        <f>ISPLATNE_LISTE!F46</f>
        <v>-</v>
      </c>
      <c r="F46" s="98" t="e">
        <f>ISPLATNE_LISTE!#REF!</f>
        <v>#REF!</v>
      </c>
      <c r="G46" s="77" t="e">
        <f>SUM(ISPLATNE_LISTE!#REF!)</f>
        <v>#REF!</v>
      </c>
      <c r="H46" s="78"/>
      <c r="I46" s="77" t="e">
        <f t="shared" si="0"/>
        <v>#REF!</v>
      </c>
      <c r="J46" s="21" t="e">
        <f t="shared" si="1"/>
        <v>#REF!</v>
      </c>
      <c r="K46" s="142"/>
      <c r="L46" s="8"/>
      <c r="M46" s="8"/>
      <c r="N46" s="8"/>
      <c r="O46" s="8"/>
    </row>
    <row r="47" spans="1:15" x14ac:dyDescent="0.25">
      <c r="A47" s="7">
        <f>IF(ISBLANK(B47),"",COUNTA(B$2:$B47))</f>
        <v>46</v>
      </c>
      <c r="B47" s="54" t="str">
        <f>ISPLATNE_LISTE!B47</f>
        <v>Kickboxing klub Pit Bull</v>
      </c>
      <c r="C47" s="14" t="str">
        <f>ISPLATNE_LISTE!C47</f>
        <v>Pojedinacni</v>
      </c>
      <c r="D47" s="14" t="str">
        <f>ISPLATNE_LISTE!D47</f>
        <v>Kick-boxing</v>
      </c>
      <c r="E47" s="15" t="str">
        <f>ISPLATNE_LISTE!F47</f>
        <v>I</v>
      </c>
      <c r="F47" s="98" t="e">
        <f>ISPLATNE_LISTE!#REF!</f>
        <v>#REF!</v>
      </c>
      <c r="G47" s="77" t="e">
        <f>SUM(ISPLATNE_LISTE!#REF!)</f>
        <v>#REF!</v>
      </c>
      <c r="H47" s="78"/>
      <c r="I47" s="77" t="e">
        <f t="shared" si="0"/>
        <v>#REF!</v>
      </c>
      <c r="J47" s="21" t="e">
        <f t="shared" si="1"/>
        <v>#REF!</v>
      </c>
      <c r="K47" s="142"/>
      <c r="L47" s="8"/>
      <c r="M47" s="8"/>
      <c r="N47" s="8"/>
      <c r="O47" s="8"/>
    </row>
    <row r="48" spans="1:15" x14ac:dyDescent="0.25">
      <c r="A48" s="7">
        <f>IF(ISBLANK(B48),"",COUNTA(B$2:$B48))</f>
        <v>47</v>
      </c>
      <c r="B48" s="54" t="str">
        <f>ISPLATNE_LISTE!B48</f>
        <v>Košarkaški klub Akademija Žana Lelas</v>
      </c>
      <c r="C48" s="14" t="str">
        <f>ISPLATNE_LISTE!C48</f>
        <v>Ekipni</v>
      </c>
      <c r="D48" s="14" t="str">
        <f>ISPLATNE_LISTE!D48</f>
        <v>Košarka</v>
      </c>
      <c r="E48" s="15" t="str">
        <f>ISPLATNE_LISTE!F48</f>
        <v>IV</v>
      </c>
      <c r="F48" s="98" t="e">
        <f>ISPLATNE_LISTE!#REF!</f>
        <v>#REF!</v>
      </c>
      <c r="G48" s="77" t="e">
        <f>SUM(ISPLATNE_LISTE!#REF!)</f>
        <v>#REF!</v>
      </c>
      <c r="H48" s="78"/>
      <c r="I48" s="77" t="e">
        <f t="shared" si="0"/>
        <v>#REF!</v>
      </c>
      <c r="J48" s="21" t="e">
        <f t="shared" si="1"/>
        <v>#REF!</v>
      </c>
      <c r="K48" s="142"/>
      <c r="L48" s="8"/>
      <c r="M48" s="8"/>
      <c r="N48" s="8"/>
      <c r="O48" s="8"/>
    </row>
    <row r="49" spans="1:15" x14ac:dyDescent="0.25">
      <c r="A49" s="64">
        <f>IF(ISBLANK(B49),"",COUNTA(B$2:$B49))</f>
        <v>48</v>
      </c>
      <c r="B49" s="54" t="str">
        <f>ISPLATNE_LISTE!B49</f>
        <v xml:space="preserve">Ženski košarkaški klub Split </v>
      </c>
      <c r="C49" s="55" t="str">
        <f>ISPLATNE_LISTE!C49</f>
        <v>Ekipni</v>
      </c>
      <c r="D49" s="55" t="str">
        <f>ISPLATNE_LISTE!D49</f>
        <v>Košarka</v>
      </c>
      <c r="E49" s="56" t="str">
        <f>ISPLATNE_LISTE!F49</f>
        <v>IV</v>
      </c>
      <c r="F49" s="98" t="e">
        <f>ISPLATNE_LISTE!#REF!</f>
        <v>#REF!</v>
      </c>
      <c r="G49" s="77" t="e">
        <f>SUM(ISPLATNE_LISTE!#REF!)</f>
        <v>#REF!</v>
      </c>
      <c r="H49" s="78"/>
      <c r="I49" s="77" t="e">
        <f t="shared" si="0"/>
        <v>#REF!</v>
      </c>
      <c r="J49" s="21" t="e">
        <f t="shared" si="1"/>
        <v>#REF!</v>
      </c>
      <c r="K49" s="143"/>
      <c r="L49" s="8"/>
      <c r="M49" s="8"/>
      <c r="N49" s="8"/>
      <c r="O49" s="8"/>
    </row>
    <row r="50" spans="1:15" x14ac:dyDescent="0.25">
      <c r="A50" s="7">
        <f>IF(ISBLANK(B50),"",COUNTA(B$2:$B50))</f>
        <v>49</v>
      </c>
      <c r="B50" s="54" t="str">
        <f>ISPLATNE_LISTE!B50</f>
        <v>Koturaljkaški klub Split</v>
      </c>
      <c r="C50" s="14" t="str">
        <f>ISPLATNE_LISTE!C50</f>
        <v>Pojedinacni</v>
      </c>
      <c r="D50" s="14" t="str">
        <f>ISPLATNE_LISTE!D50</f>
        <v>Koturaljkanje</v>
      </c>
      <c r="E50" s="15" t="str">
        <f>ISPLATNE_LISTE!F50</f>
        <v>-</v>
      </c>
      <c r="F50" s="98" t="e">
        <f>ISPLATNE_LISTE!#REF!</f>
        <v>#REF!</v>
      </c>
      <c r="G50" s="77" t="e">
        <f>SUM(ISPLATNE_LISTE!#REF!)</f>
        <v>#REF!</v>
      </c>
      <c r="H50" s="78"/>
      <c r="I50" s="77" t="e">
        <f t="shared" si="0"/>
        <v>#REF!</v>
      </c>
      <c r="J50" s="21" t="e">
        <f t="shared" si="1"/>
        <v>#REF!</v>
      </c>
      <c r="K50" s="142"/>
      <c r="L50" s="8"/>
      <c r="M50" s="8"/>
      <c r="N50" s="8"/>
      <c r="O50" s="8"/>
    </row>
    <row r="51" spans="1:15" x14ac:dyDescent="0.25">
      <c r="A51" s="64">
        <f>IF(ISBLANK(B51),"",COUNTA(B$2:$B51))</f>
        <v>50</v>
      </c>
      <c r="B51" s="54" t="str">
        <f>ISPLATNE_LISTE!B51</f>
        <v>Kuglački klub Brodosplit</v>
      </c>
      <c r="C51" s="55" t="str">
        <f>ISPLATNE_LISTE!C51</f>
        <v>Pojedinacni</v>
      </c>
      <c r="D51" s="55" t="str">
        <f>ISPLATNE_LISTE!D51</f>
        <v>Kuglanje</v>
      </c>
      <c r="E51" s="56" t="str">
        <f>ISPLATNE_LISTE!F51</f>
        <v>-</v>
      </c>
      <c r="F51" s="98" t="e">
        <f>ISPLATNE_LISTE!#REF!</f>
        <v>#REF!</v>
      </c>
      <c r="G51" s="77" t="e">
        <f>SUM(ISPLATNE_LISTE!#REF!)</f>
        <v>#REF!</v>
      </c>
      <c r="H51" s="78"/>
      <c r="I51" s="77" t="e">
        <f t="shared" si="0"/>
        <v>#REF!</v>
      </c>
      <c r="J51" s="21" t="e">
        <f t="shared" si="1"/>
        <v>#REF!</v>
      </c>
      <c r="K51" s="143"/>
      <c r="L51" s="8"/>
      <c r="M51" s="8"/>
      <c r="N51" s="8"/>
      <c r="O51" s="8"/>
    </row>
    <row r="52" spans="1:15" x14ac:dyDescent="0.25">
      <c r="A52" s="7">
        <f>IF(ISBLANK(B52),"",COUNTA(B$2:$B52))</f>
        <v>51</v>
      </c>
      <c r="B52" s="54" t="str">
        <f>ISPLATNE_LISTE!B52</f>
        <v>Kuglački klub Hrvatski vitezovi</v>
      </c>
      <c r="C52" s="14" t="str">
        <f>ISPLATNE_LISTE!C52</f>
        <v>Pojedinacni</v>
      </c>
      <c r="D52" s="14" t="str">
        <f>ISPLATNE_LISTE!D52</f>
        <v>Kuglanje</v>
      </c>
      <c r="E52" s="15" t="str">
        <f>ISPLATNE_LISTE!F52</f>
        <v>-</v>
      </c>
      <c r="F52" s="98" t="e">
        <f>ISPLATNE_LISTE!#REF!</f>
        <v>#REF!</v>
      </c>
      <c r="G52" s="77" t="e">
        <f>SUM(ISPLATNE_LISTE!#REF!)</f>
        <v>#REF!</v>
      </c>
      <c r="H52" s="78"/>
      <c r="I52" s="77" t="e">
        <f t="shared" si="0"/>
        <v>#REF!</v>
      </c>
      <c r="J52" s="21" t="e">
        <f t="shared" si="1"/>
        <v>#REF!</v>
      </c>
      <c r="K52" s="142"/>
      <c r="L52" s="8"/>
      <c r="M52" s="8"/>
      <c r="N52" s="8"/>
      <c r="O52" s="8"/>
    </row>
    <row r="53" spans="1:15" x14ac:dyDescent="0.25">
      <c r="A53" s="7">
        <f>IF(ISBLANK(B53),"",COUNTA(B$2:$B53))</f>
        <v>52</v>
      </c>
      <c r="B53" s="54" t="str">
        <f>ISPLATNE_LISTE!B53</f>
        <v>Kuglački klub Marjan 1934</v>
      </c>
      <c r="C53" s="14" t="str">
        <f>ISPLATNE_LISTE!C53</f>
        <v>Pojedinacni</v>
      </c>
      <c r="D53" s="14" t="str">
        <f>ISPLATNE_LISTE!D53</f>
        <v>Kuglanje</v>
      </c>
      <c r="E53" s="15" t="str">
        <f>ISPLATNE_LISTE!F53</f>
        <v>-</v>
      </c>
      <c r="F53" s="98" t="e">
        <f>ISPLATNE_LISTE!#REF!</f>
        <v>#REF!</v>
      </c>
      <c r="G53" s="77" t="e">
        <f>SUM(ISPLATNE_LISTE!#REF!)</f>
        <v>#REF!</v>
      </c>
      <c r="H53" s="78"/>
      <c r="I53" s="77" t="e">
        <f t="shared" si="0"/>
        <v>#REF!</v>
      </c>
      <c r="J53" s="21" t="e">
        <f t="shared" si="1"/>
        <v>#REF!</v>
      </c>
      <c r="K53" s="142"/>
      <c r="L53" s="8"/>
      <c r="M53" s="8"/>
      <c r="N53" s="8"/>
      <c r="O53" s="8"/>
    </row>
    <row r="54" spans="1:15" x14ac:dyDescent="0.25">
      <c r="A54" s="64">
        <f>IF(ISBLANK(B54),"",COUNTA(B$2:$B54))</f>
        <v>53</v>
      </c>
      <c r="B54" s="54" t="str">
        <f>ISPLATNE_LISTE!B54</f>
        <v>Kuglački klub Mertojak</v>
      </c>
      <c r="C54" s="55" t="str">
        <f>ISPLATNE_LISTE!C54</f>
        <v>Pojedinacni</v>
      </c>
      <c r="D54" s="55" t="str">
        <f>ISPLATNE_LISTE!D54</f>
        <v>Kuglanje</v>
      </c>
      <c r="E54" s="56" t="str">
        <f>ISPLATNE_LISTE!F54</f>
        <v>IV</v>
      </c>
      <c r="F54" s="98" t="e">
        <f>ISPLATNE_LISTE!#REF!</f>
        <v>#REF!</v>
      </c>
      <c r="G54" s="77" t="e">
        <f>SUM(ISPLATNE_LISTE!#REF!)</f>
        <v>#REF!</v>
      </c>
      <c r="H54" s="78"/>
      <c r="I54" s="77" t="e">
        <f t="shared" si="0"/>
        <v>#REF!</v>
      </c>
      <c r="J54" s="21" t="e">
        <f t="shared" si="1"/>
        <v>#REF!</v>
      </c>
      <c r="K54" s="143"/>
      <c r="L54" s="8"/>
      <c r="M54" s="8"/>
      <c r="N54" s="8"/>
      <c r="O54" s="8"/>
    </row>
    <row r="55" spans="1:15" x14ac:dyDescent="0.25">
      <c r="A55" s="7">
        <f>IF(ISBLANK(B55),"",COUNTA(B$2:$B55))</f>
        <v>54</v>
      </c>
      <c r="B55" s="54" t="str">
        <f>ISPLATNE_LISTE!B55</f>
        <v>Kuglački klub Poljud</v>
      </c>
      <c r="C55" s="14" t="str">
        <f>ISPLATNE_LISTE!C55</f>
        <v>Pojedinacni</v>
      </c>
      <c r="D55" s="14" t="str">
        <f>ISPLATNE_LISTE!D55</f>
        <v>Kuglanje</v>
      </c>
      <c r="E55" s="15" t="str">
        <f>ISPLATNE_LISTE!F55</f>
        <v>-</v>
      </c>
      <c r="F55" s="98" t="e">
        <f>ISPLATNE_LISTE!#REF!</f>
        <v>#REF!</v>
      </c>
      <c r="G55" s="77" t="e">
        <f>SUM(ISPLATNE_LISTE!#REF!)</f>
        <v>#REF!</v>
      </c>
      <c r="H55" s="78"/>
      <c r="I55" s="77" t="e">
        <f t="shared" si="0"/>
        <v>#REF!</v>
      </c>
      <c r="J55" s="21" t="e">
        <f t="shared" si="1"/>
        <v>#REF!</v>
      </c>
      <c r="K55" s="142"/>
      <c r="L55" s="8"/>
      <c r="M55" s="8"/>
      <c r="N55" s="8"/>
      <c r="O55" s="8"/>
    </row>
    <row r="56" spans="1:15" x14ac:dyDescent="0.25">
      <c r="A56" s="7">
        <f>IF(ISBLANK(B56),"",COUNTA(B$2:$B56))</f>
        <v>55</v>
      </c>
      <c r="B56" s="54" t="str">
        <f>ISPLATNE_LISTE!B56</f>
        <v>Kuglački klub Poštar</v>
      </c>
      <c r="C56" s="14" t="str">
        <f>ISPLATNE_LISTE!C56</f>
        <v>Pojedinacni</v>
      </c>
      <c r="D56" s="14" t="str">
        <f>ISPLATNE_LISTE!D56</f>
        <v>Kuglanje</v>
      </c>
      <c r="E56" s="15" t="str">
        <f>ISPLATNE_LISTE!F56</f>
        <v>IV</v>
      </c>
      <c r="F56" s="98" t="e">
        <f>ISPLATNE_LISTE!#REF!</f>
        <v>#REF!</v>
      </c>
      <c r="G56" s="77" t="e">
        <f>SUM(ISPLATNE_LISTE!#REF!)</f>
        <v>#REF!</v>
      </c>
      <c r="H56" s="78"/>
      <c r="I56" s="77" t="e">
        <f t="shared" si="0"/>
        <v>#REF!</v>
      </c>
      <c r="J56" s="21" t="e">
        <f t="shared" si="1"/>
        <v>#REF!</v>
      </c>
      <c r="K56" s="142"/>
      <c r="L56" s="8"/>
      <c r="M56" s="8"/>
      <c r="N56" s="8"/>
      <c r="O56" s="8"/>
    </row>
    <row r="57" spans="1:15" x14ac:dyDescent="0.25">
      <c r="A57" s="7">
        <f>IF(ISBLANK(B57),"",COUNTA(B$2:$B57))</f>
        <v>56</v>
      </c>
      <c r="B57" s="54" t="str">
        <f>ISPLATNE_LISTE!B57</f>
        <v>Kuglački klub Promet</v>
      </c>
      <c r="C57" s="14" t="str">
        <f>ISPLATNE_LISTE!C57</f>
        <v>Pojedinacni</v>
      </c>
      <c r="D57" s="14" t="str">
        <f>ISPLATNE_LISTE!D57</f>
        <v>Kuglanje</v>
      </c>
      <c r="E57" s="15" t="str">
        <f>ISPLATNE_LISTE!F57</f>
        <v>-</v>
      </c>
      <c r="F57" s="98" t="e">
        <f>ISPLATNE_LISTE!#REF!</f>
        <v>#REF!</v>
      </c>
      <c r="G57" s="77" t="e">
        <f>SUM(ISPLATNE_LISTE!#REF!)</f>
        <v>#REF!</v>
      </c>
      <c r="H57" s="78"/>
      <c r="I57" s="77" t="e">
        <f t="shared" si="0"/>
        <v>#REF!</v>
      </c>
      <c r="J57" s="21" t="e">
        <f t="shared" si="1"/>
        <v>#REF!</v>
      </c>
      <c r="K57" s="142"/>
      <c r="L57" s="8"/>
      <c r="M57" s="8"/>
      <c r="N57" s="8"/>
      <c r="O57" s="8"/>
    </row>
    <row r="58" spans="1:15" x14ac:dyDescent="0.25">
      <c r="A58" s="64">
        <f>IF(ISBLANK(B58),"",COUNTA(B$2:$B58))</f>
        <v>57</v>
      </c>
      <c r="B58" s="54" t="str">
        <f>ISPLATNE_LISTE!B58</f>
        <v>Kuglački klub Vrlika</v>
      </c>
      <c r="C58" s="55" t="str">
        <f>ISPLATNE_LISTE!C58</f>
        <v>Pojedinacni</v>
      </c>
      <c r="D58" s="55" t="str">
        <f>ISPLATNE_LISTE!D58</f>
        <v>Kuglanje</v>
      </c>
      <c r="E58" s="56" t="str">
        <f>ISPLATNE_LISTE!F58</f>
        <v>-</v>
      </c>
      <c r="F58" s="98" t="e">
        <f>ISPLATNE_LISTE!#REF!</f>
        <v>#REF!</v>
      </c>
      <c r="G58" s="77" t="e">
        <f>SUM(ISPLATNE_LISTE!#REF!)</f>
        <v>#REF!</v>
      </c>
      <c r="H58" s="78"/>
      <c r="I58" s="77" t="e">
        <f t="shared" si="0"/>
        <v>#REF!</v>
      </c>
      <c r="J58" s="21" t="e">
        <f t="shared" si="1"/>
        <v>#REF!</v>
      </c>
      <c r="K58" s="143"/>
      <c r="L58" s="8"/>
      <c r="M58" s="8"/>
      <c r="N58" s="8"/>
      <c r="O58" s="8"/>
    </row>
    <row r="59" spans="1:15" x14ac:dyDescent="0.25">
      <c r="A59" s="7">
        <f>IF(ISBLANK(B59),"",COUNTA(B$2:$B59))</f>
        <v>58</v>
      </c>
      <c r="B59" s="54" t="str">
        <f>ISPLATNE_LISTE!B59</f>
        <v>Ženski kuglački klub Split</v>
      </c>
      <c r="C59" s="14" t="str">
        <f>ISPLATNE_LISTE!C59</f>
        <v>Pojedinacni</v>
      </c>
      <c r="D59" s="14" t="str">
        <f>ISPLATNE_LISTE!D59</f>
        <v>Kuglanje</v>
      </c>
      <c r="E59" s="15" t="str">
        <f>ISPLATNE_LISTE!F59</f>
        <v>IV</v>
      </c>
      <c r="F59" s="98" t="e">
        <f>ISPLATNE_LISTE!#REF!</f>
        <v>#REF!</v>
      </c>
      <c r="G59" s="77" t="e">
        <f>SUM(ISPLATNE_LISTE!#REF!)</f>
        <v>#REF!</v>
      </c>
      <c r="H59" s="78"/>
      <c r="I59" s="77" t="e">
        <f t="shared" si="0"/>
        <v>#REF!</v>
      </c>
      <c r="J59" s="21" t="e">
        <f t="shared" si="1"/>
        <v>#REF!</v>
      </c>
      <c r="K59" s="142"/>
      <c r="L59" s="8"/>
      <c r="M59" s="8"/>
      <c r="N59" s="8"/>
      <c r="O59" s="8"/>
    </row>
    <row r="60" spans="1:15" x14ac:dyDescent="0.25">
      <c r="A60" s="7">
        <f>IF(ISBLANK(B60),"",COUNTA(B$2:$B60))</f>
        <v>59</v>
      </c>
      <c r="B60" s="54" t="str">
        <f>ISPLATNE_LISTE!B60</f>
        <v>Mačevalački klub Split</v>
      </c>
      <c r="C60" s="14" t="str">
        <f>ISPLATNE_LISTE!C60</f>
        <v>Pojedinacni</v>
      </c>
      <c r="D60" s="14" t="str">
        <f>ISPLATNE_LISTE!D60</f>
        <v>Mačevanje</v>
      </c>
      <c r="E60" s="15" t="str">
        <f>ISPLATNE_LISTE!F60</f>
        <v>III</v>
      </c>
      <c r="F60" s="98" t="e">
        <f>ISPLATNE_LISTE!#REF!</f>
        <v>#REF!</v>
      </c>
      <c r="G60" s="77" t="e">
        <f>SUM(ISPLATNE_LISTE!#REF!)</f>
        <v>#REF!</v>
      </c>
      <c r="H60" s="78"/>
      <c r="I60" s="77" t="e">
        <f t="shared" si="0"/>
        <v>#REF!</v>
      </c>
      <c r="J60" s="21" t="e">
        <f t="shared" si="1"/>
        <v>#REF!</v>
      </c>
      <c r="K60" s="142"/>
      <c r="L60" s="8"/>
      <c r="M60" s="8"/>
      <c r="N60" s="8"/>
      <c r="O60" s="8"/>
    </row>
    <row r="61" spans="1:15" x14ac:dyDescent="0.25">
      <c r="A61" s="7">
        <f>IF(ISBLANK(B61),"",COUNTA(B$2:$B61))</f>
        <v>60</v>
      </c>
      <c r="B61" s="54" t="str">
        <f>ISPLATNE_LISTE!B61</f>
        <v>Akademski malonogometni klub Universitas Split</v>
      </c>
      <c r="C61" s="14" t="str">
        <f>ISPLATNE_LISTE!C61</f>
        <v>Ekipni</v>
      </c>
      <c r="D61" s="14" t="str">
        <f>ISPLATNE_LISTE!D61</f>
        <v>Nogomet</v>
      </c>
      <c r="E61" s="15" t="str">
        <f>ISPLATNE_LISTE!F61</f>
        <v>II</v>
      </c>
      <c r="F61" s="98" t="e">
        <f>ISPLATNE_LISTE!#REF!</f>
        <v>#REF!</v>
      </c>
      <c r="G61" s="77" t="e">
        <f>SUM(ISPLATNE_LISTE!#REF!)</f>
        <v>#REF!</v>
      </c>
      <c r="H61" s="78"/>
      <c r="I61" s="77" t="e">
        <f t="shared" si="0"/>
        <v>#REF!</v>
      </c>
      <c r="J61" s="21" t="e">
        <f t="shared" si="1"/>
        <v>#REF!</v>
      </c>
      <c r="K61" s="142"/>
      <c r="L61" s="8"/>
      <c r="M61" s="8"/>
      <c r="N61" s="8"/>
      <c r="O61" s="8"/>
    </row>
    <row r="62" spans="1:15" x14ac:dyDescent="0.25">
      <c r="A62" s="7">
        <f>IF(ISBLANK(B62),"",COUNTA(B$2:$B62))</f>
        <v>61</v>
      </c>
      <c r="B62" s="54" t="str">
        <f>ISPLATNE_LISTE!B62</f>
        <v>Futsal klub Genius</v>
      </c>
      <c r="C62" s="14" t="str">
        <f>ISPLATNE_LISTE!C62</f>
        <v>Ekipni</v>
      </c>
      <c r="D62" s="14" t="str">
        <f>ISPLATNE_LISTE!D62</f>
        <v>Nogomet</v>
      </c>
      <c r="E62" s="15" t="str">
        <f>ISPLATNE_LISTE!F62</f>
        <v>IV</v>
      </c>
      <c r="F62" s="98" t="e">
        <f>ISPLATNE_LISTE!#REF!</f>
        <v>#REF!</v>
      </c>
      <c r="G62" s="77" t="e">
        <f>SUM(ISPLATNE_LISTE!#REF!)</f>
        <v>#REF!</v>
      </c>
      <c r="H62" s="78"/>
      <c r="I62" s="77" t="e">
        <f t="shared" si="0"/>
        <v>#REF!</v>
      </c>
      <c r="J62" s="21" t="e">
        <f t="shared" si="1"/>
        <v>#REF!</v>
      </c>
      <c r="K62" s="142"/>
      <c r="L62" s="8"/>
      <c r="M62" s="8"/>
      <c r="N62" s="8"/>
      <c r="O62" s="8"/>
    </row>
    <row r="63" spans="1:15" x14ac:dyDescent="0.25">
      <c r="A63" s="7">
        <f>IF(ISBLANK(B63),"",COUNTA(B$2:$B63))</f>
        <v>62</v>
      </c>
      <c r="B63" s="54" t="str">
        <f>ISPLATNE_LISTE!B63</f>
        <v>Malonogometni klub Bačvice</v>
      </c>
      <c r="C63" s="14" t="str">
        <f>ISPLATNE_LISTE!C63</f>
        <v>Ekipni</v>
      </c>
      <c r="D63" s="14" t="str">
        <f>ISPLATNE_LISTE!D63</f>
        <v>Nogomet</v>
      </c>
      <c r="E63" s="15" t="str">
        <f>ISPLATNE_LISTE!F63</f>
        <v>IV</v>
      </c>
      <c r="F63" s="98" t="e">
        <f>ISPLATNE_LISTE!#REF!</f>
        <v>#REF!</v>
      </c>
      <c r="G63" s="77" t="e">
        <f>SUM(ISPLATNE_LISTE!#REF!)</f>
        <v>#REF!</v>
      </c>
      <c r="H63" s="78"/>
      <c r="I63" s="77" t="e">
        <f t="shared" si="0"/>
        <v>#REF!</v>
      </c>
      <c r="J63" s="21" t="e">
        <f t="shared" si="1"/>
        <v>#REF!</v>
      </c>
      <c r="K63" s="142"/>
      <c r="L63" s="8"/>
      <c r="M63" s="8"/>
      <c r="N63" s="8"/>
      <c r="O63" s="8"/>
    </row>
    <row r="64" spans="1:15" x14ac:dyDescent="0.25">
      <c r="A64" s="7">
        <f>IF(ISBLANK(B64),"",COUNTA(B$2:$B64))</f>
        <v>63</v>
      </c>
      <c r="B64" s="54" t="str">
        <f>ISPLATNE_LISTE!B64</f>
        <v>Malonogometni klub Hajduk</v>
      </c>
      <c r="C64" s="14" t="str">
        <f>ISPLATNE_LISTE!C64</f>
        <v>Ekipni</v>
      </c>
      <c r="D64" s="14" t="str">
        <f>ISPLATNE_LISTE!D64</f>
        <v>Nogomet</v>
      </c>
      <c r="E64" s="15" t="str">
        <f>ISPLATNE_LISTE!F64</f>
        <v>III</v>
      </c>
      <c r="F64" s="98" t="e">
        <f>ISPLATNE_LISTE!#REF!</f>
        <v>#REF!</v>
      </c>
      <c r="G64" s="77" t="e">
        <f>SUM(ISPLATNE_LISTE!#REF!)</f>
        <v>#REF!</v>
      </c>
      <c r="H64" s="78"/>
      <c r="I64" s="77" t="e">
        <f t="shared" si="0"/>
        <v>#REF!</v>
      </c>
      <c r="J64" s="21" t="e">
        <f t="shared" si="1"/>
        <v>#REF!</v>
      </c>
      <c r="K64" s="142"/>
      <c r="L64" s="8"/>
      <c r="M64" s="8"/>
      <c r="N64" s="8"/>
      <c r="O64" s="8"/>
    </row>
    <row r="65" spans="1:15" x14ac:dyDescent="0.25">
      <c r="A65" s="64">
        <f>IF(ISBLANK(B65),"",COUNTA(B$2:$B65))</f>
        <v>64</v>
      </c>
      <c r="B65" s="54" t="str">
        <f>ISPLATNE_LISTE!B65</f>
        <v>Malonogometni klub Mejaši</v>
      </c>
      <c r="C65" s="55" t="str">
        <f>ISPLATNE_LISTE!C65</f>
        <v>Ekipni</v>
      </c>
      <c r="D65" s="55" t="str">
        <f>ISPLATNE_LISTE!D65</f>
        <v>Nogomet</v>
      </c>
      <c r="E65" s="56" t="str">
        <f>ISPLATNE_LISTE!F65</f>
        <v>IV</v>
      </c>
      <c r="F65" s="98" t="e">
        <f>ISPLATNE_LISTE!#REF!</f>
        <v>#REF!</v>
      </c>
      <c r="G65" s="77" t="e">
        <f>SUM(ISPLATNE_LISTE!#REF!)</f>
        <v>#REF!</v>
      </c>
      <c r="H65" s="78"/>
      <c r="I65" s="77" t="e">
        <f t="shared" si="0"/>
        <v>#REF!</v>
      </c>
      <c r="J65" s="21" t="e">
        <f t="shared" si="1"/>
        <v>#REF!</v>
      </c>
      <c r="K65" s="143"/>
      <c r="L65" s="8"/>
      <c r="M65" s="8"/>
      <c r="N65" s="8"/>
      <c r="O65" s="8"/>
    </row>
    <row r="66" spans="1:15" x14ac:dyDescent="0.25">
      <c r="A66" s="7">
        <f>IF(ISBLANK(B66),"",COUNTA(B$2:$B66))</f>
        <v>65</v>
      </c>
      <c r="B66" s="54" t="str">
        <f>ISPLATNE_LISTE!B66</f>
        <v>Malonogometni klub Split</v>
      </c>
      <c r="C66" s="14" t="str">
        <f>ISPLATNE_LISTE!C66</f>
        <v>Ekipni</v>
      </c>
      <c r="D66" s="14" t="str">
        <f>ISPLATNE_LISTE!D66</f>
        <v>Nogomet</v>
      </c>
      <c r="E66" s="15" t="str">
        <f>ISPLATNE_LISTE!F66</f>
        <v>IV</v>
      </c>
      <c r="F66" s="98" t="e">
        <f>ISPLATNE_LISTE!#REF!</f>
        <v>#REF!</v>
      </c>
      <c r="G66" s="77" t="e">
        <f>SUM(ISPLATNE_LISTE!#REF!)</f>
        <v>#REF!</v>
      </c>
      <c r="H66" s="78"/>
      <c r="I66" s="77" t="e">
        <f t="shared" ref="I66:I128" si="2">H66-G66</f>
        <v>#REF!</v>
      </c>
      <c r="J66" s="21" t="e">
        <f t="shared" ref="J66:J128" si="3">IF(G66=0,0,H66/G66)</f>
        <v>#REF!</v>
      </c>
      <c r="K66" s="142"/>
      <c r="L66" s="8"/>
      <c r="M66" s="8"/>
      <c r="N66" s="8"/>
      <c r="O66" s="8"/>
    </row>
    <row r="67" spans="1:15" x14ac:dyDescent="0.25">
      <c r="A67" s="64">
        <f>IF(ISBLANK(B67),"",COUNTA(B$2:$B67))</f>
        <v>66</v>
      </c>
      <c r="B67" s="54" t="str">
        <f>ISPLATNE_LISTE!B67</f>
        <v>Malonogometni klub Torcida</v>
      </c>
      <c r="C67" s="55" t="str">
        <f>ISPLATNE_LISTE!C67</f>
        <v>Ekipni</v>
      </c>
      <c r="D67" s="55" t="str">
        <f>ISPLATNE_LISTE!D67</f>
        <v>Nogomet</v>
      </c>
      <c r="E67" s="56" t="str">
        <f>ISPLATNE_LISTE!F67</f>
        <v>III</v>
      </c>
      <c r="F67" s="98" t="e">
        <f>ISPLATNE_LISTE!#REF!</f>
        <v>#REF!</v>
      </c>
      <c r="G67" s="77" t="e">
        <f>SUM(ISPLATNE_LISTE!#REF!)</f>
        <v>#REF!</v>
      </c>
      <c r="H67" s="78"/>
      <c r="I67" s="77" t="e">
        <f t="shared" si="2"/>
        <v>#REF!</v>
      </c>
      <c r="J67" s="21" t="e">
        <f t="shared" si="3"/>
        <v>#REF!</v>
      </c>
      <c r="K67" s="143"/>
      <c r="L67" s="8"/>
      <c r="M67" s="8"/>
      <c r="N67" s="8"/>
      <c r="O67" s="8"/>
    </row>
    <row r="68" spans="1:15" x14ac:dyDescent="0.25">
      <c r="A68" s="7">
        <f>IF(ISBLANK(B68),"",COUNTA(B$2:$B68))</f>
        <v>67</v>
      </c>
      <c r="B68" s="54" t="str">
        <f>ISPLATNE_LISTE!B68</f>
        <v>Dječji nogometni klub Talent</v>
      </c>
      <c r="C68" s="14" t="str">
        <f>ISPLATNE_LISTE!C68</f>
        <v>Ekipni</v>
      </c>
      <c r="D68" s="14" t="str">
        <f>ISPLATNE_LISTE!D68</f>
        <v>Nogomet</v>
      </c>
      <c r="E68" s="15" t="str">
        <f>ISPLATNE_LISTE!F68</f>
        <v>III</v>
      </c>
      <c r="F68" s="98" t="e">
        <f>ISPLATNE_LISTE!#REF!</f>
        <v>#REF!</v>
      </c>
      <c r="G68" s="77" t="e">
        <f>SUM(ISPLATNE_LISTE!#REF!)</f>
        <v>#REF!</v>
      </c>
      <c r="H68" s="78"/>
      <c r="I68" s="77" t="e">
        <f t="shared" si="2"/>
        <v>#REF!</v>
      </c>
      <c r="J68" s="21" t="e">
        <f t="shared" si="3"/>
        <v>#REF!</v>
      </c>
      <c r="K68" s="142"/>
      <c r="L68" s="8"/>
      <c r="M68" s="8"/>
      <c r="N68" s="8"/>
      <c r="O68" s="8"/>
    </row>
    <row r="69" spans="1:15" x14ac:dyDescent="0.25">
      <c r="A69" s="7">
        <f>IF(ISBLANK(B69),"",COUNTA(B$2:$B69))</f>
        <v>68</v>
      </c>
      <c r="B69" s="54" t="str">
        <f>ISPLATNE_LISTE!B69</f>
        <v>Hrvatski braniteljski dragovoljački nogometni klub Mosor Sveti Jure</v>
      </c>
      <c r="C69" s="14" t="str">
        <f>ISPLATNE_LISTE!C69</f>
        <v>Ekipni</v>
      </c>
      <c r="D69" s="14" t="str">
        <f>ISPLATNE_LISTE!D69</f>
        <v>Nogomet</v>
      </c>
      <c r="E69" s="15" t="str">
        <f>ISPLATNE_LISTE!F69</f>
        <v>IV</v>
      </c>
      <c r="F69" s="98" t="e">
        <f>ISPLATNE_LISTE!#REF!</f>
        <v>#REF!</v>
      </c>
      <c r="G69" s="77" t="e">
        <f>SUM(ISPLATNE_LISTE!#REF!)</f>
        <v>#REF!</v>
      </c>
      <c r="H69" s="78"/>
      <c r="I69" s="77" t="e">
        <f t="shared" si="2"/>
        <v>#REF!</v>
      </c>
      <c r="J69" s="21" t="e">
        <f t="shared" si="3"/>
        <v>#REF!</v>
      </c>
      <c r="K69" s="142"/>
      <c r="L69" s="8"/>
      <c r="M69" s="8"/>
      <c r="N69" s="8"/>
      <c r="O69" s="8"/>
    </row>
    <row r="70" spans="1:15" x14ac:dyDescent="0.25">
      <c r="A70" s="7">
        <f>IF(ISBLANK(B70),"",COUNTA(B$2:$B70))</f>
        <v>69</v>
      </c>
      <c r="B70" s="54" t="str">
        <f>ISPLATNE_LISTE!B70</f>
        <v>Nogometni klub Adriatic</v>
      </c>
      <c r="C70" s="14" t="str">
        <f>ISPLATNE_LISTE!C70</f>
        <v>Ekipni</v>
      </c>
      <c r="D70" s="14" t="str">
        <f>ISPLATNE_LISTE!D70</f>
        <v>Nogomet</v>
      </c>
      <c r="E70" s="15" t="str">
        <f>ISPLATNE_LISTE!F70</f>
        <v>I</v>
      </c>
      <c r="F70" s="98" t="e">
        <f>ISPLATNE_LISTE!#REF!</f>
        <v>#REF!</v>
      </c>
      <c r="G70" s="77" t="e">
        <f>SUM(ISPLATNE_LISTE!#REF!)</f>
        <v>#REF!</v>
      </c>
      <c r="H70" s="78"/>
      <c r="I70" s="77" t="e">
        <f t="shared" si="2"/>
        <v>#REF!</v>
      </c>
      <c r="J70" s="21" t="e">
        <f t="shared" si="3"/>
        <v>#REF!</v>
      </c>
      <c r="K70" s="142"/>
      <c r="L70" s="8"/>
      <c r="M70" s="8"/>
      <c r="N70" s="8"/>
      <c r="O70" s="8"/>
    </row>
    <row r="71" spans="1:15" x14ac:dyDescent="0.25">
      <c r="A71" s="7">
        <f>IF(ISBLANK(B71),"",COUNTA(B$2:$B71))</f>
        <v>70</v>
      </c>
      <c r="B71" s="54" t="str">
        <f>ISPLATNE_LISTE!B71</f>
        <v>Nogometni klub Bili as akademija Domagoj Balarin</v>
      </c>
      <c r="C71" s="14" t="str">
        <f>ISPLATNE_LISTE!C71</f>
        <v>Ekipni</v>
      </c>
      <c r="D71" s="14" t="str">
        <f>ISPLATNE_LISTE!D71</f>
        <v>Nogomet</v>
      </c>
      <c r="E71" s="15" t="str">
        <f>ISPLATNE_LISTE!F71</f>
        <v>IV</v>
      </c>
      <c r="F71" s="98" t="e">
        <f>ISPLATNE_LISTE!#REF!</f>
        <v>#REF!</v>
      </c>
      <c r="G71" s="77" t="e">
        <f>SUM(ISPLATNE_LISTE!#REF!)</f>
        <v>#REF!</v>
      </c>
      <c r="H71" s="78"/>
      <c r="I71" s="77" t="e">
        <f t="shared" si="2"/>
        <v>#REF!</v>
      </c>
      <c r="J71" s="21" t="e">
        <f t="shared" si="3"/>
        <v>#REF!</v>
      </c>
      <c r="K71" s="142"/>
      <c r="L71" s="8"/>
      <c r="M71" s="8"/>
      <c r="N71" s="8"/>
      <c r="O71" s="8"/>
    </row>
    <row r="72" spans="1:15" x14ac:dyDescent="0.25">
      <c r="A72" s="7">
        <f>IF(ISBLANK(B72),"",COUNTA(B$2:$B72))</f>
        <v>71</v>
      </c>
      <c r="B72" s="54" t="str">
        <f>ISPLATNE_LISTE!B72</f>
        <v>Nogometni klub Dalmatinac</v>
      </c>
      <c r="C72" s="14" t="str">
        <f>ISPLATNE_LISTE!C72</f>
        <v>Ekipni</v>
      </c>
      <c r="D72" s="14" t="str">
        <f>ISPLATNE_LISTE!D72</f>
        <v>Nogomet</v>
      </c>
      <c r="E72" s="15" t="str">
        <f>ISPLATNE_LISTE!F72</f>
        <v>II</v>
      </c>
      <c r="F72" s="98" t="e">
        <f>ISPLATNE_LISTE!#REF!</f>
        <v>#REF!</v>
      </c>
      <c r="G72" s="77" t="e">
        <f>SUM(ISPLATNE_LISTE!#REF!)</f>
        <v>#REF!</v>
      </c>
      <c r="H72" s="78"/>
      <c r="I72" s="77" t="e">
        <f t="shared" si="2"/>
        <v>#REF!</v>
      </c>
      <c r="J72" s="21" t="e">
        <f t="shared" si="3"/>
        <v>#REF!</v>
      </c>
      <c r="K72" s="142"/>
      <c r="L72" s="8"/>
      <c r="M72" s="8"/>
      <c r="N72" s="8"/>
      <c r="O72" s="8"/>
    </row>
    <row r="73" spans="1:15" x14ac:dyDescent="0.25">
      <c r="A73" s="64">
        <f>IF(ISBLANK(B73),"",COUNTA(B$2:$B73))</f>
        <v>72</v>
      </c>
      <c r="B73" s="54" t="str">
        <f>ISPLATNE_LISTE!B73</f>
        <v>Nogometni klub Mosor Žrnovnica</v>
      </c>
      <c r="C73" s="55" t="str">
        <f>ISPLATNE_LISTE!C73</f>
        <v>Ekipni</v>
      </c>
      <c r="D73" s="55" t="str">
        <f>ISPLATNE_LISTE!D73</f>
        <v>Nogomet</v>
      </c>
      <c r="E73" s="56" t="str">
        <f>ISPLATNE_LISTE!F73</f>
        <v>IV</v>
      </c>
      <c r="F73" s="98" t="e">
        <f>ISPLATNE_LISTE!#REF!</f>
        <v>#REF!</v>
      </c>
      <c r="G73" s="77" t="e">
        <f>SUM(ISPLATNE_LISTE!#REF!)</f>
        <v>#REF!</v>
      </c>
      <c r="H73" s="78"/>
      <c r="I73" s="77" t="e">
        <f t="shared" si="2"/>
        <v>#REF!</v>
      </c>
      <c r="J73" s="21" t="e">
        <f t="shared" si="3"/>
        <v>#REF!</v>
      </c>
      <c r="K73" s="143"/>
      <c r="L73" s="8"/>
      <c r="M73" s="8"/>
      <c r="N73" s="8"/>
      <c r="O73" s="8"/>
    </row>
    <row r="74" spans="1:15" x14ac:dyDescent="0.25">
      <c r="A74" s="7">
        <f>IF(ISBLANK(B74),"",COUNTA(B$2:$B74))</f>
        <v>73</v>
      </c>
      <c r="B74" s="54" t="str">
        <f>ISPLATNE_LISTE!B74</f>
        <v>Nogometni klub Poljičanin 1921</v>
      </c>
      <c r="C74" s="14" t="str">
        <f>ISPLATNE_LISTE!C74</f>
        <v>Ekipni</v>
      </c>
      <c r="D74" s="14" t="str">
        <f>ISPLATNE_LISTE!D74</f>
        <v>Nogomet</v>
      </c>
      <c r="E74" s="15" t="str">
        <f>ISPLATNE_LISTE!F74</f>
        <v>II</v>
      </c>
      <c r="F74" s="98" t="e">
        <f>ISPLATNE_LISTE!#REF!</f>
        <v>#REF!</v>
      </c>
      <c r="G74" s="77" t="e">
        <f>SUM(ISPLATNE_LISTE!#REF!)</f>
        <v>#REF!</v>
      </c>
      <c r="H74" s="78"/>
      <c r="I74" s="77" t="e">
        <f t="shared" si="2"/>
        <v>#REF!</v>
      </c>
      <c r="J74" s="21" t="e">
        <f t="shared" si="3"/>
        <v>#REF!</v>
      </c>
      <c r="K74" s="142"/>
      <c r="L74" s="8"/>
      <c r="M74" s="8"/>
      <c r="N74" s="8"/>
      <c r="O74" s="8"/>
    </row>
    <row r="75" spans="1:15" x14ac:dyDescent="0.25">
      <c r="A75" s="7">
        <f>IF(ISBLANK(B75),"",COUNTA(B$2:$B75))</f>
        <v>74</v>
      </c>
      <c r="B75" s="54" t="str">
        <f>ISPLATNE_LISTE!B75</f>
        <v>Nogometni klub Pomak</v>
      </c>
      <c r="C75" s="14" t="str">
        <f>ISPLATNE_LISTE!C75</f>
        <v>Ekipni</v>
      </c>
      <c r="D75" s="14" t="str">
        <f>ISPLATNE_LISTE!D75</f>
        <v>Nogomet</v>
      </c>
      <c r="E75" s="15" t="str">
        <f>ISPLATNE_LISTE!F75</f>
        <v>III</v>
      </c>
      <c r="F75" s="98" t="e">
        <f>ISPLATNE_LISTE!#REF!</f>
        <v>#REF!</v>
      </c>
      <c r="G75" s="77" t="e">
        <f>SUM(ISPLATNE_LISTE!#REF!)</f>
        <v>#REF!</v>
      </c>
      <c r="H75" s="78"/>
      <c r="I75" s="77" t="e">
        <f t="shared" si="2"/>
        <v>#REF!</v>
      </c>
      <c r="J75" s="21" t="e">
        <f t="shared" si="3"/>
        <v>#REF!</v>
      </c>
      <c r="K75" s="142"/>
      <c r="L75" s="8"/>
      <c r="M75" s="8"/>
      <c r="N75" s="8"/>
      <c r="O75" s="8"/>
    </row>
    <row r="76" spans="1:15" x14ac:dyDescent="0.25">
      <c r="A76" s="7">
        <f>IF(ISBLANK(B76),"",COUNTA(B$2:$B76))</f>
        <v>75</v>
      </c>
      <c r="B76" s="54" t="str">
        <f>ISPLATNE_LISTE!B76</f>
        <v>Nogometni klub Primorac</v>
      </c>
      <c r="C76" s="14" t="str">
        <f>ISPLATNE_LISTE!C76</f>
        <v>Ekipni</v>
      </c>
      <c r="D76" s="14" t="str">
        <f>ISPLATNE_LISTE!D76</f>
        <v>Nogomet</v>
      </c>
      <c r="E76" s="15" t="str">
        <f>ISPLATNE_LISTE!F76</f>
        <v>III</v>
      </c>
      <c r="F76" s="98" t="e">
        <f>ISPLATNE_LISTE!#REF!</f>
        <v>#REF!</v>
      </c>
      <c r="G76" s="77" t="e">
        <f>SUM(ISPLATNE_LISTE!#REF!)</f>
        <v>#REF!</v>
      </c>
      <c r="H76" s="78"/>
      <c r="I76" s="77" t="e">
        <f t="shared" si="2"/>
        <v>#REF!</v>
      </c>
      <c r="J76" s="21" t="e">
        <f t="shared" si="3"/>
        <v>#REF!</v>
      </c>
      <c r="K76" s="142"/>
      <c r="L76" s="8"/>
      <c r="M76" s="8"/>
      <c r="N76" s="8"/>
      <c r="O76" s="8"/>
    </row>
    <row r="77" spans="1:15" x14ac:dyDescent="0.25">
      <c r="A77" s="7">
        <f>IF(ISBLANK(B77),"",COUNTA(B$2:$B77))</f>
        <v>76</v>
      </c>
      <c r="B77" s="54" t="str">
        <f>ISPLATNE_LISTE!B77</f>
        <v>Nogometni klub Spalato</v>
      </c>
      <c r="C77" s="14" t="str">
        <f>ISPLATNE_LISTE!C77</f>
        <v>Ekipni</v>
      </c>
      <c r="D77" s="14" t="str">
        <f>ISPLATNE_LISTE!D77</f>
        <v>Nogomet</v>
      </c>
      <c r="E77" s="15" t="str">
        <f>ISPLATNE_LISTE!F77</f>
        <v>III</v>
      </c>
      <c r="F77" s="98" t="e">
        <f>ISPLATNE_LISTE!#REF!</f>
        <v>#REF!</v>
      </c>
      <c r="G77" s="77" t="e">
        <f>SUM(ISPLATNE_LISTE!#REF!)</f>
        <v>#REF!</v>
      </c>
      <c r="H77" s="78"/>
      <c r="I77" s="77" t="e">
        <f t="shared" si="2"/>
        <v>#REF!</v>
      </c>
      <c r="J77" s="21" t="e">
        <f t="shared" si="3"/>
        <v>#REF!</v>
      </c>
      <c r="K77" s="142"/>
      <c r="L77" s="8"/>
      <c r="M77" s="8"/>
      <c r="N77" s="8"/>
      <c r="O77" s="8"/>
    </row>
    <row r="78" spans="1:15" x14ac:dyDescent="0.25">
      <c r="A78" s="7">
        <f>IF(ISBLANK(B78),"",COUNTA(B$2:$B78))</f>
        <v>77</v>
      </c>
      <c r="B78" s="54" t="str">
        <f>ISPLATNE_LISTE!B78</f>
        <v>Ženski nogometni klub Hajduk</v>
      </c>
      <c r="C78" s="14" t="str">
        <f>ISPLATNE_LISTE!C78</f>
        <v>Ekipni</v>
      </c>
      <c r="D78" s="14" t="str">
        <f>ISPLATNE_LISTE!D78</f>
        <v>Nogomet</v>
      </c>
      <c r="E78" s="15" t="str">
        <f>ISPLATNE_LISTE!F78</f>
        <v>II</v>
      </c>
      <c r="F78" s="98" t="e">
        <f>ISPLATNE_LISTE!#REF!</f>
        <v>#REF!</v>
      </c>
      <c r="G78" s="77" t="e">
        <f>SUM(ISPLATNE_LISTE!#REF!)</f>
        <v>#REF!</v>
      </c>
      <c r="H78" s="78"/>
      <c r="I78" s="77" t="e">
        <f t="shared" si="2"/>
        <v>#REF!</v>
      </c>
      <c r="J78" s="21" t="e">
        <f t="shared" si="3"/>
        <v>#REF!</v>
      </c>
      <c r="K78" s="142"/>
      <c r="L78" s="8"/>
      <c r="M78" s="8"/>
      <c r="N78" s="8"/>
      <c r="O78" s="8"/>
    </row>
    <row r="79" spans="1:15" x14ac:dyDescent="0.25">
      <c r="A79" s="7">
        <f>IF(ISBLANK(B79),"",COUNTA(B$2:$B79))</f>
        <v>78</v>
      </c>
      <c r="B79" s="54" t="str">
        <f>ISPLATNE_LISTE!B79</f>
        <v>Ženski nogometni klub Split</v>
      </c>
      <c r="C79" s="55" t="str">
        <f>ISPLATNE_LISTE!C79</f>
        <v>Ekipni</v>
      </c>
      <c r="D79" s="55" t="str">
        <f>ISPLATNE_LISTE!D79</f>
        <v>Nogomet</v>
      </c>
      <c r="E79" s="56" t="str">
        <f>ISPLATNE_LISTE!F79</f>
        <v>III</v>
      </c>
      <c r="F79" s="98" t="e">
        <f>ISPLATNE_LISTE!#REF!</f>
        <v>#REF!</v>
      </c>
      <c r="G79" s="77" t="e">
        <f>SUM(ISPLATNE_LISTE!#REF!)</f>
        <v>#REF!</v>
      </c>
      <c r="H79" s="78"/>
      <c r="I79" s="77" t="e">
        <f t="shared" si="2"/>
        <v>#REF!</v>
      </c>
      <c r="J79" s="21" t="e">
        <f t="shared" si="3"/>
        <v>#REF!</v>
      </c>
      <c r="K79" s="143"/>
      <c r="L79" s="8"/>
      <c r="M79" s="8"/>
      <c r="N79" s="8"/>
      <c r="O79" s="8"/>
    </row>
    <row r="80" spans="1:15" x14ac:dyDescent="0.25">
      <c r="A80" s="7">
        <f>IF(ISBLANK(B80),"",COUNTA(B$2:$B80))</f>
        <v>79</v>
      </c>
      <c r="B80" s="54" t="str">
        <f>ISPLATNE_LISTE!B80</f>
        <v>Klub odbojke na pijesku Žnjan</v>
      </c>
      <c r="C80" s="14" t="str">
        <f>ISPLATNE_LISTE!C80</f>
        <v>Ekipni</v>
      </c>
      <c r="D80" s="14" t="str">
        <f>ISPLATNE_LISTE!D80</f>
        <v>Odbojka</v>
      </c>
      <c r="E80" s="15" t="str">
        <f>ISPLATNE_LISTE!F80</f>
        <v>IV</v>
      </c>
      <c r="F80" s="98" t="e">
        <f>ISPLATNE_LISTE!#REF!</f>
        <v>#REF!</v>
      </c>
      <c r="G80" s="77" t="e">
        <f>SUM(ISPLATNE_LISTE!#REF!)</f>
        <v>#REF!</v>
      </c>
      <c r="H80" s="78"/>
      <c r="I80" s="77" t="e">
        <f t="shared" si="2"/>
        <v>#REF!</v>
      </c>
      <c r="J80" s="21" t="e">
        <f t="shared" si="3"/>
        <v>#REF!</v>
      </c>
      <c r="K80" s="142"/>
      <c r="L80" s="8"/>
      <c r="M80" s="8"/>
      <c r="N80" s="8"/>
      <c r="O80" s="8"/>
    </row>
    <row r="81" spans="1:15" x14ac:dyDescent="0.25">
      <c r="A81" s="7">
        <f>IF(ISBLANK(B81),"",COUNTA(B$2:$B81))</f>
        <v>80</v>
      </c>
      <c r="B81" s="54" t="str">
        <f>ISPLATNE_LISTE!B81</f>
        <v>Odbojkaški klub Brda</v>
      </c>
      <c r="C81" s="14" t="str">
        <f>ISPLATNE_LISTE!C81</f>
        <v>Ekipni</v>
      </c>
      <c r="D81" s="14" t="str">
        <f>ISPLATNE_LISTE!D81</f>
        <v>Odbojka</v>
      </c>
      <c r="E81" s="15" t="str">
        <f>ISPLATNE_LISTE!F81</f>
        <v>II</v>
      </c>
      <c r="F81" s="98" t="e">
        <f>ISPLATNE_LISTE!#REF!</f>
        <v>#REF!</v>
      </c>
      <c r="G81" s="77" t="e">
        <f>SUM(ISPLATNE_LISTE!#REF!)</f>
        <v>#REF!</v>
      </c>
      <c r="H81" s="78"/>
      <c r="I81" s="77" t="e">
        <f t="shared" si="2"/>
        <v>#REF!</v>
      </c>
      <c r="J81" s="21" t="e">
        <f t="shared" si="3"/>
        <v>#REF!</v>
      </c>
      <c r="K81" s="142"/>
      <c r="L81" s="8"/>
      <c r="M81" s="8"/>
      <c r="N81" s="8"/>
      <c r="O81" s="8"/>
    </row>
    <row r="82" spans="1:15" x14ac:dyDescent="0.25">
      <c r="A82" s="7">
        <f>IF(ISBLANK(B82),"",COUNTA(B$2:$B82))</f>
        <v>81</v>
      </c>
      <c r="B82" s="54" t="str">
        <f>ISPLATNE_LISTE!B82</f>
        <v>Odbojkaški klub Split</v>
      </c>
      <c r="C82" s="14" t="str">
        <f>ISPLATNE_LISTE!C82</f>
        <v>Ekipni</v>
      </c>
      <c r="D82" s="14" t="str">
        <f>ISPLATNE_LISTE!D82</f>
        <v>Odbojka</v>
      </c>
      <c r="E82" s="15" t="str">
        <f>ISPLATNE_LISTE!F82</f>
        <v>I</v>
      </c>
      <c r="F82" s="98" t="e">
        <f>ISPLATNE_LISTE!#REF!</f>
        <v>#REF!</v>
      </c>
      <c r="G82" s="77" t="e">
        <f>SUM(ISPLATNE_LISTE!#REF!)</f>
        <v>#REF!</v>
      </c>
      <c r="H82" s="78"/>
      <c r="I82" s="77" t="e">
        <f t="shared" si="2"/>
        <v>#REF!</v>
      </c>
      <c r="J82" s="21" t="e">
        <f t="shared" si="3"/>
        <v>#REF!</v>
      </c>
      <c r="K82" s="142"/>
      <c r="L82" s="8"/>
      <c r="M82" s="8"/>
      <c r="N82" s="8"/>
      <c r="O82" s="8"/>
    </row>
    <row r="83" spans="1:15" x14ac:dyDescent="0.25">
      <c r="A83" s="7">
        <f>IF(ISBLANK(B83),"",COUNTA(B$2:$B83))</f>
        <v>82</v>
      </c>
      <c r="B83" s="54" t="str">
        <f>ISPLATNE_LISTE!B83</f>
        <v>Odbojkaški ženski klub Split Volley team</v>
      </c>
      <c r="C83" s="55" t="str">
        <f>ISPLATNE_LISTE!C83</f>
        <v>Ekipni</v>
      </c>
      <c r="D83" s="55" t="str">
        <f>ISPLATNE_LISTE!D83</f>
        <v>Odbojka</v>
      </c>
      <c r="E83" s="56" t="str">
        <f>ISPLATNE_LISTE!F83</f>
        <v>-</v>
      </c>
      <c r="F83" s="98" t="e">
        <f>ISPLATNE_LISTE!#REF!</f>
        <v>#REF!</v>
      </c>
      <c r="G83" s="77" t="e">
        <f>SUM(ISPLATNE_LISTE!#REF!)</f>
        <v>#REF!</v>
      </c>
      <c r="H83" s="78"/>
      <c r="I83" s="77" t="e">
        <f t="shared" si="2"/>
        <v>#REF!</v>
      </c>
      <c r="J83" s="21" t="e">
        <f t="shared" si="3"/>
        <v>#REF!</v>
      </c>
      <c r="K83" s="143"/>
      <c r="L83" s="8"/>
      <c r="M83" s="8"/>
      <c r="N83" s="8"/>
      <c r="O83" s="8"/>
    </row>
    <row r="84" spans="1:15" x14ac:dyDescent="0.25">
      <c r="A84" s="7">
        <f>IF(ISBLANK(B84),"",COUNTA(B$2:$B84))</f>
        <v>83</v>
      </c>
      <c r="B84" s="54" t="str">
        <f>ISPLATNE_LISTE!B84</f>
        <v>Pikado klub Dioklecijan</v>
      </c>
      <c r="C84" s="14" t="str">
        <f>ISPLATNE_LISTE!C84</f>
        <v>Pojedinacni</v>
      </c>
      <c r="D84" s="14" t="str">
        <f>ISPLATNE_LISTE!D84</f>
        <v>Pikado</v>
      </c>
      <c r="E84" s="15" t="str">
        <f>ISPLATNE_LISTE!F84</f>
        <v>III</v>
      </c>
      <c r="F84" s="98" t="e">
        <f>ISPLATNE_LISTE!#REF!</f>
        <v>#REF!</v>
      </c>
      <c r="G84" s="77" t="e">
        <f>SUM(ISPLATNE_LISTE!#REF!)</f>
        <v>#REF!</v>
      </c>
      <c r="H84" s="78"/>
      <c r="I84" s="77" t="e">
        <f t="shared" si="2"/>
        <v>#REF!</v>
      </c>
      <c r="J84" s="21" t="e">
        <f t="shared" si="3"/>
        <v>#REF!</v>
      </c>
      <c r="K84" s="142"/>
      <c r="L84" s="8"/>
      <c r="M84" s="8"/>
      <c r="N84" s="8"/>
      <c r="O84" s="8"/>
    </row>
    <row r="85" spans="1:15" x14ac:dyDescent="0.25">
      <c r="A85" s="7">
        <f>IF(ISBLANK(B85),"",COUNTA(B$2:$B85))</f>
        <v>84</v>
      </c>
      <c r="B85" s="54" t="str">
        <f>ISPLATNE_LISTE!B85</f>
        <v>Pikado klub Uvik Kontra</v>
      </c>
      <c r="C85" s="55" t="str">
        <f>ISPLATNE_LISTE!C85</f>
        <v>Pojedinacni</v>
      </c>
      <c r="D85" s="55" t="str">
        <f>ISPLATNE_LISTE!D85</f>
        <v>Pikado</v>
      </c>
      <c r="E85" s="56" t="str">
        <f>ISPLATNE_LISTE!F85</f>
        <v>-</v>
      </c>
      <c r="F85" s="98" t="e">
        <f>ISPLATNE_LISTE!#REF!</f>
        <v>#REF!</v>
      </c>
      <c r="G85" s="77" t="e">
        <f>SUM(ISPLATNE_LISTE!#REF!)</f>
        <v>#REF!</v>
      </c>
      <c r="H85" s="78"/>
      <c r="I85" s="77" t="e">
        <f t="shared" si="2"/>
        <v>#REF!</v>
      </c>
      <c r="J85" s="21" t="e">
        <f t="shared" si="3"/>
        <v>#REF!</v>
      </c>
      <c r="K85" s="143"/>
      <c r="L85" s="8"/>
      <c r="M85" s="8"/>
      <c r="N85" s="8"/>
      <c r="O85" s="8"/>
    </row>
    <row r="86" spans="1:15" x14ac:dyDescent="0.25">
      <c r="A86" s="7">
        <f>IF(ISBLANK(B86),"",COUNTA(B$2:$B86))</f>
        <v>85</v>
      </c>
      <c r="B86" s="54" t="str">
        <f>ISPLATNE_LISTE!B86</f>
        <v>Plivački klub Grdelin</v>
      </c>
      <c r="C86" s="14" t="str">
        <f>ISPLATNE_LISTE!C86</f>
        <v>Pojedinacni</v>
      </c>
      <c r="D86" s="14" t="str">
        <f>ISPLATNE_LISTE!D86</f>
        <v>Plivanje</v>
      </c>
      <c r="E86" s="15" t="str">
        <f>ISPLATNE_LISTE!F86</f>
        <v>II</v>
      </c>
      <c r="F86" s="98" t="e">
        <f>ISPLATNE_LISTE!#REF!</f>
        <v>#REF!</v>
      </c>
      <c r="G86" s="77" t="e">
        <f>SUM(ISPLATNE_LISTE!#REF!)</f>
        <v>#REF!</v>
      </c>
      <c r="H86" s="78"/>
      <c r="I86" s="77" t="e">
        <f t="shared" si="2"/>
        <v>#REF!</v>
      </c>
      <c r="J86" s="21" t="e">
        <f t="shared" si="3"/>
        <v>#REF!</v>
      </c>
      <c r="K86" s="142"/>
      <c r="L86" s="8"/>
      <c r="M86" s="8"/>
      <c r="N86" s="8"/>
      <c r="O86" s="8"/>
    </row>
    <row r="87" spans="1:15" x14ac:dyDescent="0.25">
      <c r="A87" s="7">
        <f>IF(ISBLANK(B87),"",COUNTA(B$2:$B87))</f>
        <v>86</v>
      </c>
      <c r="B87" s="54" t="str">
        <f>ISPLATNE_LISTE!B87</f>
        <v>Plivački klub Jadran</v>
      </c>
      <c r="C87" s="14" t="str">
        <f>ISPLATNE_LISTE!C87</f>
        <v>Pojedinacni</v>
      </c>
      <c r="D87" s="14" t="str">
        <f>ISPLATNE_LISTE!D87</f>
        <v>Plivanje</v>
      </c>
      <c r="E87" s="15" t="str">
        <f>ISPLATNE_LISTE!F87</f>
        <v>I</v>
      </c>
      <c r="F87" s="98" t="e">
        <f>ISPLATNE_LISTE!#REF!</f>
        <v>#REF!</v>
      </c>
      <c r="G87" s="77" t="e">
        <f>SUM(ISPLATNE_LISTE!#REF!)</f>
        <v>#REF!</v>
      </c>
      <c r="H87" s="78"/>
      <c r="I87" s="77" t="e">
        <f t="shared" si="2"/>
        <v>#REF!</v>
      </c>
      <c r="J87" s="21" t="e">
        <f t="shared" si="3"/>
        <v>#REF!</v>
      </c>
      <c r="K87" s="142"/>
      <c r="L87" s="8"/>
      <c r="M87" s="8"/>
      <c r="N87" s="8"/>
      <c r="O87" s="8"/>
    </row>
    <row r="88" spans="1:15" x14ac:dyDescent="0.25">
      <c r="A88" s="7">
        <f>IF(ISBLANK(B88),"",COUNTA(B$2:$B88))</f>
        <v>87</v>
      </c>
      <c r="B88" s="54" t="str">
        <f>ISPLATNE_LISTE!B88</f>
        <v>Plivački klub Mornar</v>
      </c>
      <c r="C88" s="14" t="str">
        <f>ISPLATNE_LISTE!C88</f>
        <v>Pojedinacni</v>
      </c>
      <c r="D88" s="14" t="str">
        <f>ISPLATNE_LISTE!D88</f>
        <v>Plivanje</v>
      </c>
      <c r="E88" s="15" t="str">
        <f>ISPLATNE_LISTE!F88</f>
        <v>I</v>
      </c>
      <c r="F88" s="98" t="e">
        <f>ISPLATNE_LISTE!#REF!</f>
        <v>#REF!</v>
      </c>
      <c r="G88" s="77" t="e">
        <f>SUM(ISPLATNE_LISTE!#REF!)</f>
        <v>#REF!</v>
      </c>
      <c r="H88" s="78"/>
      <c r="I88" s="77" t="e">
        <f t="shared" si="2"/>
        <v>#REF!</v>
      </c>
      <c r="J88" s="21" t="e">
        <f t="shared" si="3"/>
        <v>#REF!</v>
      </c>
      <c r="K88" s="142"/>
      <c r="L88" s="8"/>
      <c r="M88" s="8"/>
      <c r="N88" s="8"/>
      <c r="O88" s="8"/>
    </row>
    <row r="89" spans="1:15" x14ac:dyDescent="0.25">
      <c r="A89" s="7">
        <f>IF(ISBLANK(B89),"",COUNTA(B$2:$B89))</f>
        <v>88</v>
      </c>
      <c r="B89" s="54" t="str">
        <f>ISPLATNE_LISTE!B89</f>
        <v>Plivački omladinski športski klub Pošk</v>
      </c>
      <c r="C89" s="14" t="str">
        <f>ISPLATNE_LISTE!C89</f>
        <v>Pojedinacni</v>
      </c>
      <c r="D89" s="14" t="str">
        <f>ISPLATNE_LISTE!D89</f>
        <v>Plivanje</v>
      </c>
      <c r="E89" s="15" t="str">
        <f>ISPLATNE_LISTE!F89</f>
        <v>I</v>
      </c>
      <c r="F89" s="98" t="e">
        <f>ISPLATNE_LISTE!#REF!</f>
        <v>#REF!</v>
      </c>
      <c r="G89" s="77" t="e">
        <f>SUM(ISPLATNE_LISTE!#REF!)</f>
        <v>#REF!</v>
      </c>
      <c r="H89" s="78"/>
      <c r="I89" s="77" t="e">
        <f t="shared" si="2"/>
        <v>#REF!</v>
      </c>
      <c r="J89" s="21" t="e">
        <f t="shared" si="3"/>
        <v>#REF!</v>
      </c>
      <c r="K89" s="142"/>
      <c r="L89" s="8"/>
      <c r="M89" s="8"/>
      <c r="N89" s="8"/>
      <c r="O89" s="8"/>
    </row>
    <row r="90" spans="1:15" x14ac:dyDescent="0.25">
      <c r="A90" s="7">
        <f>IF(ISBLANK(B90),"",COUNTA(B$2:$B90))</f>
        <v>89</v>
      </c>
      <c r="B90" s="54" t="str">
        <f>ISPLATNE_LISTE!B90</f>
        <v>Ragbi klub Nada</v>
      </c>
      <c r="C90" s="14" t="str">
        <f>ISPLATNE_LISTE!C90</f>
        <v>Ekipni</v>
      </c>
      <c r="D90" s="14" t="str">
        <f>ISPLATNE_LISTE!D90</f>
        <v>Ragbi</v>
      </c>
      <c r="E90" s="15" t="str">
        <f>ISPLATNE_LISTE!F90</f>
        <v>II</v>
      </c>
      <c r="F90" s="98" t="e">
        <f>ISPLATNE_LISTE!#REF!</f>
        <v>#REF!</v>
      </c>
      <c r="G90" s="77" t="e">
        <f>SUM(ISPLATNE_LISTE!#REF!)</f>
        <v>#REF!</v>
      </c>
      <c r="H90" s="78"/>
      <c r="I90" s="77" t="e">
        <f t="shared" si="2"/>
        <v>#REF!</v>
      </c>
      <c r="J90" s="21" t="e">
        <f t="shared" si="3"/>
        <v>#REF!</v>
      </c>
      <c r="K90" s="142"/>
      <c r="L90" s="8"/>
      <c r="M90" s="8"/>
      <c r="N90" s="8"/>
      <c r="O90" s="8"/>
    </row>
    <row r="91" spans="1:15" x14ac:dyDescent="0.25">
      <c r="A91" s="7">
        <f>IF(ISBLANK(B91),"",COUNTA(B$2:$B91))</f>
        <v>90</v>
      </c>
      <c r="B91" s="54" t="str">
        <f>ISPLATNE_LISTE!B91</f>
        <v>Akrobatski Rock'n'Roll klub CAF - Spliters</v>
      </c>
      <c r="C91" s="14" t="str">
        <f>ISPLATNE_LISTE!C91</f>
        <v>Pojedinacni</v>
      </c>
      <c r="D91" s="14" t="str">
        <f>ISPLATNE_LISTE!D91</f>
        <v>Rock 'n' roll</v>
      </c>
      <c r="E91" s="15" t="str">
        <f>ISPLATNE_LISTE!F91</f>
        <v>IV</v>
      </c>
      <c r="F91" s="98" t="e">
        <f>ISPLATNE_LISTE!#REF!</f>
        <v>#REF!</v>
      </c>
      <c r="G91" s="77" t="e">
        <f>SUM(ISPLATNE_LISTE!#REF!)</f>
        <v>#REF!</v>
      </c>
      <c r="H91" s="78"/>
      <c r="I91" s="77" t="e">
        <f t="shared" si="2"/>
        <v>#REF!</v>
      </c>
      <c r="J91" s="21" t="e">
        <f t="shared" si="3"/>
        <v>#REF!</v>
      </c>
      <c r="K91" s="142"/>
      <c r="L91" s="8"/>
      <c r="M91" s="8"/>
      <c r="N91" s="8"/>
      <c r="O91" s="8"/>
    </row>
    <row r="92" spans="1:15" x14ac:dyDescent="0.25">
      <c r="A92" s="7">
        <f>IF(ISBLANK(B92),"",COUNTA(B$2:$B92))</f>
        <v>91</v>
      </c>
      <c r="B92" s="54" t="str">
        <f>ISPLATNE_LISTE!B92</f>
        <v>Ronilački klub PIK Mornar</v>
      </c>
      <c r="C92" s="14" t="str">
        <f>ISPLATNE_LISTE!C92</f>
        <v>Pojedinacni</v>
      </c>
      <c r="D92" s="14" t="str">
        <f>ISPLATNE_LISTE!D92</f>
        <v>Ronilastvo</v>
      </c>
      <c r="E92" s="15" t="str">
        <f>ISPLATNE_LISTE!F92</f>
        <v>-</v>
      </c>
      <c r="F92" s="98" t="e">
        <f>ISPLATNE_LISTE!#REF!</f>
        <v>#REF!</v>
      </c>
      <c r="G92" s="77" t="e">
        <f>SUM(ISPLATNE_LISTE!#REF!)</f>
        <v>#REF!</v>
      </c>
      <c r="H92" s="78"/>
      <c r="I92" s="77" t="e">
        <f t="shared" si="2"/>
        <v>#REF!</v>
      </c>
      <c r="J92" s="21" t="e">
        <f t="shared" si="3"/>
        <v>#REF!</v>
      </c>
      <c r="K92" s="142"/>
      <c r="L92" s="8"/>
      <c r="M92" s="8"/>
      <c r="N92" s="8"/>
      <c r="O92" s="8"/>
    </row>
    <row r="93" spans="1:15" x14ac:dyDescent="0.25">
      <c r="A93" s="7">
        <f>IF(ISBLANK(B93),"",COUNTA(B$2:$B93))</f>
        <v>92</v>
      </c>
      <c r="B93" s="54" t="str">
        <f>ISPLATNE_LISTE!B93</f>
        <v>Ronilački klub Split</v>
      </c>
      <c r="C93" s="14" t="str">
        <f>ISPLATNE_LISTE!C93</f>
        <v>Pojedinacni</v>
      </c>
      <c r="D93" s="14" t="str">
        <f>ISPLATNE_LISTE!D93</f>
        <v>Ronilastvo</v>
      </c>
      <c r="E93" s="15" t="str">
        <f>ISPLATNE_LISTE!F93</f>
        <v>-</v>
      </c>
      <c r="F93" s="98" t="e">
        <f>ISPLATNE_LISTE!#REF!</f>
        <v>#REF!</v>
      </c>
      <c r="G93" s="77" t="e">
        <f>SUM(ISPLATNE_LISTE!#REF!)</f>
        <v>#REF!</v>
      </c>
      <c r="H93" s="78"/>
      <c r="I93" s="77" t="e">
        <f t="shared" si="2"/>
        <v>#REF!</v>
      </c>
      <c r="J93" s="21" t="e">
        <f t="shared" si="3"/>
        <v>#REF!</v>
      </c>
      <c r="K93" s="142"/>
      <c r="L93" s="8"/>
      <c r="M93" s="8"/>
      <c r="N93" s="8"/>
      <c r="O93" s="8"/>
    </row>
    <row r="94" spans="1:15" x14ac:dyDescent="0.25">
      <c r="A94" s="7">
        <f>IF(ISBLANK(B94),"",COUNTA(B$2:$B94))</f>
        <v>93</v>
      </c>
      <c r="B94" s="54" t="str">
        <f>ISPLATNE_LISTE!B94</f>
        <v>Hrvatski rukometni klub Krilnik</v>
      </c>
      <c r="C94" s="55" t="str">
        <f>ISPLATNE_LISTE!C94</f>
        <v>Ekipni</v>
      </c>
      <c r="D94" s="55" t="str">
        <f>ISPLATNE_LISTE!D94</f>
        <v>Rukomet</v>
      </c>
      <c r="E94" s="56" t="str">
        <f>ISPLATNE_LISTE!F94</f>
        <v>IV</v>
      </c>
      <c r="F94" s="98" t="e">
        <f>ISPLATNE_LISTE!#REF!</f>
        <v>#REF!</v>
      </c>
      <c r="G94" s="77" t="e">
        <f>SUM(ISPLATNE_LISTE!#REF!)</f>
        <v>#REF!</v>
      </c>
      <c r="H94" s="78"/>
      <c r="I94" s="77" t="e">
        <f t="shared" si="2"/>
        <v>#REF!</v>
      </c>
      <c r="J94" s="21" t="e">
        <f t="shared" si="3"/>
        <v>#REF!</v>
      </c>
      <c r="K94" s="143"/>
      <c r="L94" s="8"/>
      <c r="M94" s="8"/>
      <c r="N94" s="8"/>
      <c r="O94" s="8"/>
    </row>
    <row r="95" spans="1:15" x14ac:dyDescent="0.25">
      <c r="A95" s="7">
        <f>IF(ISBLANK(B95),"",COUNTA(B$2:$B95))</f>
        <v>94</v>
      </c>
      <c r="B95" s="54" t="str">
        <f>ISPLATNE_LISTE!B95</f>
        <v>Rukometni klub BM 07</v>
      </c>
      <c r="C95" s="14" t="str">
        <f>ISPLATNE_LISTE!C95</f>
        <v>Ekipni</v>
      </c>
      <c r="D95" s="14" t="str">
        <f>ISPLATNE_LISTE!D95</f>
        <v>Rukomet</v>
      </c>
      <c r="E95" s="15" t="str">
        <f>ISPLATNE_LISTE!F95</f>
        <v>IV</v>
      </c>
      <c r="F95" s="98" t="e">
        <f>ISPLATNE_LISTE!#REF!</f>
        <v>#REF!</v>
      </c>
      <c r="G95" s="77" t="e">
        <f>SUM(ISPLATNE_LISTE!#REF!)</f>
        <v>#REF!</v>
      </c>
      <c r="H95" s="78"/>
      <c r="I95" s="77" t="e">
        <f t="shared" si="2"/>
        <v>#REF!</v>
      </c>
      <c r="J95" s="21" t="e">
        <f t="shared" si="3"/>
        <v>#REF!</v>
      </c>
      <c r="K95" s="142"/>
      <c r="L95" s="8"/>
      <c r="M95" s="8"/>
      <c r="N95" s="8"/>
      <c r="O95" s="8"/>
    </row>
    <row r="96" spans="1:15" x14ac:dyDescent="0.25">
      <c r="A96" s="7">
        <f>IF(ISBLANK(B96),"",COUNTA(B$2:$B96))</f>
        <v>95</v>
      </c>
      <c r="B96" s="54" t="str">
        <f>ISPLATNE_LISTE!B96</f>
        <v>Rukometni klub Split</v>
      </c>
      <c r="C96" s="55" t="str">
        <f>ISPLATNE_LISTE!C96</f>
        <v>Ekipni</v>
      </c>
      <c r="D96" s="55" t="str">
        <f>ISPLATNE_LISTE!D96</f>
        <v>Rukomet</v>
      </c>
      <c r="E96" s="56" t="str">
        <f>ISPLATNE_LISTE!F96</f>
        <v>I</v>
      </c>
      <c r="F96" s="98" t="e">
        <f>ISPLATNE_LISTE!#REF!</f>
        <v>#REF!</v>
      </c>
      <c r="G96" s="77" t="e">
        <f>SUM(ISPLATNE_LISTE!#REF!)</f>
        <v>#REF!</v>
      </c>
      <c r="H96" s="78"/>
      <c r="I96" s="77" t="e">
        <f t="shared" si="2"/>
        <v>#REF!</v>
      </c>
      <c r="J96" s="21" t="e">
        <f t="shared" si="3"/>
        <v>#REF!</v>
      </c>
      <c r="K96" s="143"/>
      <c r="L96" s="8"/>
      <c r="M96" s="8"/>
      <c r="N96" s="8"/>
      <c r="O96" s="8"/>
    </row>
    <row r="97" spans="1:15" x14ac:dyDescent="0.25">
      <c r="A97" s="7">
        <f>IF(ISBLANK(B97),"",COUNTA(B$2:$B97))</f>
        <v>96</v>
      </c>
      <c r="B97" s="54" t="str">
        <f>ISPLATNE_LISTE!B97</f>
        <v>Ženski akademski rukometni klub Split</v>
      </c>
      <c r="C97" s="14" t="str">
        <f>ISPLATNE_LISTE!C97</f>
        <v>Ekipni</v>
      </c>
      <c r="D97" s="14" t="str">
        <f>ISPLATNE_LISTE!D97</f>
        <v>Rukomet</v>
      </c>
      <c r="E97" s="15" t="str">
        <f>ISPLATNE_LISTE!F97</f>
        <v>III</v>
      </c>
      <c r="F97" s="98" t="e">
        <f>ISPLATNE_LISTE!#REF!</f>
        <v>#REF!</v>
      </c>
      <c r="G97" s="77" t="e">
        <f>SUM(ISPLATNE_LISTE!#REF!)</f>
        <v>#REF!</v>
      </c>
      <c r="H97" s="78"/>
      <c r="I97" s="77" t="e">
        <f t="shared" si="2"/>
        <v>#REF!</v>
      </c>
      <c r="J97" s="21" t="e">
        <f t="shared" si="3"/>
        <v>#REF!</v>
      </c>
      <c r="K97" s="142"/>
      <c r="L97" s="8"/>
      <c r="M97" s="8"/>
      <c r="N97" s="8"/>
      <c r="O97" s="8"/>
    </row>
    <row r="98" spans="1:15" x14ac:dyDescent="0.25">
      <c r="A98" s="7">
        <f>IF(ISBLANK(B98),"",COUNTA(B$2:$B98))</f>
        <v>97</v>
      </c>
      <c r="B98" s="54" t="str">
        <f>ISPLATNE_LISTE!B98</f>
        <v>Ženski rukometni klub Split 2010</v>
      </c>
      <c r="C98" s="14" t="str">
        <f>ISPLATNE_LISTE!C98</f>
        <v>Ekipni</v>
      </c>
      <c r="D98" s="14" t="str">
        <f>ISPLATNE_LISTE!D98</f>
        <v>Rukomet</v>
      </c>
      <c r="E98" s="15" t="str">
        <f>ISPLATNE_LISTE!F98</f>
        <v>III</v>
      </c>
      <c r="F98" s="98" t="e">
        <f>ISPLATNE_LISTE!#REF!</f>
        <v>#REF!</v>
      </c>
      <c r="G98" s="77" t="e">
        <f>SUM(ISPLATNE_LISTE!#REF!)</f>
        <v>#REF!</v>
      </c>
      <c r="H98" s="78"/>
      <c r="I98" s="77" t="e">
        <f t="shared" si="2"/>
        <v>#REF!</v>
      </c>
      <c r="J98" s="21" t="e">
        <f t="shared" si="3"/>
        <v>#REF!</v>
      </c>
      <c r="K98" s="142"/>
      <c r="L98" s="8"/>
      <c r="M98" s="8"/>
      <c r="N98" s="8"/>
      <c r="O98" s="8"/>
    </row>
    <row r="99" spans="1:15" x14ac:dyDescent="0.25">
      <c r="A99" s="7">
        <f>IF(ISBLANK(B99),"",COUNTA(B$2:$B99))</f>
        <v>98</v>
      </c>
      <c r="B99" s="54" t="str">
        <f>ISPLATNE_LISTE!B99</f>
        <v>Savate klub Pit Bull</v>
      </c>
      <c r="C99" s="14" t="str">
        <f>ISPLATNE_LISTE!C99</f>
        <v>Pojedinacni</v>
      </c>
      <c r="D99" s="14" t="str">
        <f>ISPLATNE_LISTE!D99</f>
        <v>Savate</v>
      </c>
      <c r="E99" s="15" t="str">
        <f>ISPLATNE_LISTE!F99</f>
        <v>IV</v>
      </c>
      <c r="F99" s="98" t="e">
        <f>ISPLATNE_LISTE!#REF!</f>
        <v>#REF!</v>
      </c>
      <c r="G99" s="77" t="e">
        <f>SUM(ISPLATNE_LISTE!#REF!)</f>
        <v>#REF!</v>
      </c>
      <c r="H99" s="78"/>
      <c r="I99" s="77" t="e">
        <f t="shared" si="2"/>
        <v>#REF!</v>
      </c>
      <c r="J99" s="21" t="e">
        <f t="shared" si="3"/>
        <v>#REF!</v>
      </c>
      <c r="K99" s="142"/>
      <c r="L99" s="8"/>
      <c r="M99" s="8"/>
      <c r="N99" s="8"/>
      <c r="O99" s="8"/>
    </row>
    <row r="100" spans="1:15" x14ac:dyDescent="0.25">
      <c r="A100" s="7">
        <f>IF(ISBLANK(B100),"",COUNTA(B$2:$B100))</f>
        <v>99</v>
      </c>
      <c r="B100" s="54" t="str">
        <f>ISPLATNE_LISTE!B100</f>
        <v>Skijaški klub Nordis</v>
      </c>
      <c r="C100" s="14" t="str">
        <f>ISPLATNE_LISTE!C100</f>
        <v>Pojedinacni</v>
      </c>
      <c r="D100" s="14" t="str">
        <f>ISPLATNE_LISTE!D100</f>
        <v>Skijanje</v>
      </c>
      <c r="E100" s="15" t="str">
        <f>ISPLATNE_LISTE!F100</f>
        <v>-</v>
      </c>
      <c r="F100" s="98" t="e">
        <f>ISPLATNE_LISTE!#REF!</f>
        <v>#REF!</v>
      </c>
      <c r="G100" s="77" t="e">
        <f>SUM(ISPLATNE_LISTE!#REF!)</f>
        <v>#REF!</v>
      </c>
      <c r="H100" s="78"/>
      <c r="I100" s="77" t="e">
        <f t="shared" si="2"/>
        <v>#REF!</v>
      </c>
      <c r="J100" s="21" t="e">
        <f t="shared" si="3"/>
        <v>#REF!</v>
      </c>
      <c r="K100" s="142"/>
      <c r="L100" s="8"/>
      <c r="M100" s="8"/>
      <c r="N100" s="8"/>
      <c r="O100" s="8"/>
    </row>
    <row r="101" spans="1:15" x14ac:dyDescent="0.25">
      <c r="A101" s="7">
        <f>IF(ISBLANK(B101),"",COUNTA(B$2:$B101))</f>
        <v>100</v>
      </c>
      <c r="B101" s="54" t="str">
        <f>ISPLATNE_LISTE!B101</f>
        <v>Klub skokova u vodu Dupin</v>
      </c>
      <c r="C101" s="14" t="str">
        <f>ISPLATNE_LISTE!C101</f>
        <v>Pojedinacni</v>
      </c>
      <c r="D101" s="14" t="str">
        <f>ISPLATNE_LISTE!D101</f>
        <v>Skokovi u vodu</v>
      </c>
      <c r="E101" s="15" t="str">
        <f>ISPLATNE_LISTE!F101</f>
        <v>-</v>
      </c>
      <c r="F101" s="98" t="e">
        <f>ISPLATNE_LISTE!#REF!</f>
        <v>#REF!</v>
      </c>
      <c r="G101" s="77" t="e">
        <f>SUM(ISPLATNE_LISTE!#REF!)</f>
        <v>#REF!</v>
      </c>
      <c r="H101" s="78"/>
      <c r="I101" s="77" t="e">
        <f t="shared" si="2"/>
        <v>#REF!</v>
      </c>
      <c r="J101" s="21" t="e">
        <f t="shared" si="3"/>
        <v>#REF!</v>
      </c>
      <c r="K101" s="142"/>
      <c r="L101" s="8"/>
      <c r="M101" s="8"/>
      <c r="N101" s="8"/>
      <c r="O101" s="8"/>
    </row>
    <row r="102" spans="1:15" x14ac:dyDescent="0.25">
      <c r="A102" s="7">
        <f>IF(ISBLANK(B102),"",COUNTA(B$2:$B102))</f>
        <v>101</v>
      </c>
      <c r="B102" s="54" t="str">
        <f>ISPLATNE_LISTE!B102</f>
        <v>Plesni klub Lambada</v>
      </c>
      <c r="C102" s="14" t="str">
        <f>ISPLATNE_LISTE!C102</f>
        <v>Pojedinacni</v>
      </c>
      <c r="D102" s="14" t="str">
        <f>ISPLATNE_LISTE!D102</f>
        <v>Sportski ples</v>
      </c>
      <c r="E102" s="15" t="str">
        <f>ISPLATNE_LISTE!F102</f>
        <v>III</v>
      </c>
      <c r="F102" s="98" t="e">
        <f>ISPLATNE_LISTE!#REF!</f>
        <v>#REF!</v>
      </c>
      <c r="G102" s="77" t="e">
        <f>SUM(ISPLATNE_LISTE!#REF!)</f>
        <v>#REF!</v>
      </c>
      <c r="H102" s="78"/>
      <c r="I102" s="77" t="e">
        <f t="shared" si="2"/>
        <v>#REF!</v>
      </c>
      <c r="J102" s="21" t="e">
        <f t="shared" si="3"/>
        <v>#REF!</v>
      </c>
      <c r="K102" s="142"/>
      <c r="L102" s="8"/>
      <c r="M102" s="8"/>
      <c r="N102" s="8"/>
      <c r="O102" s="8"/>
    </row>
    <row r="103" spans="1:15" x14ac:dyDescent="0.25">
      <c r="A103" s="7">
        <f>IF(ISBLANK(B103),"",COUNTA(B$2:$B103))</f>
        <v>102</v>
      </c>
      <c r="B103" s="54" t="str">
        <f>ISPLATNE_LISTE!B103</f>
        <v>Plesni klub Lolita</v>
      </c>
      <c r="C103" s="14" t="str">
        <f>ISPLATNE_LISTE!C103</f>
        <v>Pojedinacni</v>
      </c>
      <c r="D103" s="14" t="str">
        <f>ISPLATNE_LISTE!D103</f>
        <v>Sportski ples</v>
      </c>
      <c r="E103" s="15" t="str">
        <f>ISPLATNE_LISTE!F103</f>
        <v>IV</v>
      </c>
      <c r="F103" s="98" t="e">
        <f>ISPLATNE_LISTE!#REF!</f>
        <v>#REF!</v>
      </c>
      <c r="G103" s="77" t="e">
        <f>SUM(ISPLATNE_LISTE!#REF!)</f>
        <v>#REF!</v>
      </c>
      <c r="H103" s="78"/>
      <c r="I103" s="77" t="e">
        <f t="shared" si="2"/>
        <v>#REF!</v>
      </c>
      <c r="J103" s="21" t="e">
        <f t="shared" si="3"/>
        <v>#REF!</v>
      </c>
      <c r="K103" s="142"/>
      <c r="L103" s="8"/>
      <c r="M103" s="8"/>
      <c r="N103" s="8"/>
      <c r="O103" s="8"/>
    </row>
    <row r="104" spans="1:15" x14ac:dyDescent="0.25">
      <c r="A104" s="7">
        <f>IF(ISBLANK(B104),"",COUNTA(B$2:$B104))</f>
        <v>103</v>
      </c>
      <c r="B104" s="54" t="str">
        <f>ISPLATNE_LISTE!B104</f>
        <v>Plesni klub Split</v>
      </c>
      <c r="C104" s="14" t="str">
        <f>ISPLATNE_LISTE!C104</f>
        <v>Pojedinacni</v>
      </c>
      <c r="D104" s="14" t="str">
        <f>ISPLATNE_LISTE!D104</f>
        <v>Sportski ples</v>
      </c>
      <c r="E104" s="15" t="str">
        <f>ISPLATNE_LISTE!F104</f>
        <v>II</v>
      </c>
      <c r="F104" s="98" t="e">
        <f>ISPLATNE_LISTE!#REF!</f>
        <v>#REF!</v>
      </c>
      <c r="G104" s="77" t="e">
        <f>SUM(ISPLATNE_LISTE!#REF!)</f>
        <v>#REF!</v>
      </c>
      <c r="H104" s="78"/>
      <c r="I104" s="77" t="e">
        <f t="shared" si="2"/>
        <v>#REF!</v>
      </c>
      <c r="J104" s="21" t="e">
        <f t="shared" si="3"/>
        <v>#REF!</v>
      </c>
      <c r="K104" s="142"/>
      <c r="L104" s="8"/>
      <c r="M104" s="8"/>
      <c r="N104" s="8"/>
      <c r="O104" s="8"/>
    </row>
    <row r="105" spans="1:15" x14ac:dyDescent="0.25">
      <c r="A105" s="7">
        <f>IF(ISBLANK(B105),"",COUNTA(B$2:$B105))</f>
        <v>104</v>
      </c>
      <c r="B105" s="54" t="str">
        <f>ISPLATNE_LISTE!B105</f>
        <v>Klub športskih ribolovaca Zenta</v>
      </c>
      <c r="C105" s="14" t="str">
        <f>ISPLATNE_LISTE!C105</f>
        <v>Pojedinacni</v>
      </c>
      <c r="D105" s="14" t="str">
        <f>ISPLATNE_LISTE!D105</f>
        <v>Sportski ribolov na moru</v>
      </c>
      <c r="E105" s="15" t="str">
        <f>ISPLATNE_LISTE!F105</f>
        <v>-</v>
      </c>
      <c r="F105" s="98" t="e">
        <f>ISPLATNE_LISTE!#REF!</f>
        <v>#REF!</v>
      </c>
      <c r="G105" s="77" t="e">
        <f>SUM(ISPLATNE_LISTE!#REF!)</f>
        <v>#REF!</v>
      </c>
      <c r="H105" s="78"/>
      <c r="I105" s="77" t="e">
        <f t="shared" si="2"/>
        <v>#REF!</v>
      </c>
      <c r="J105" s="21" t="e">
        <f t="shared" si="3"/>
        <v>#REF!</v>
      </c>
      <c r="K105" s="142"/>
      <c r="L105" s="8"/>
      <c r="M105" s="8"/>
      <c r="N105" s="8"/>
      <c r="O105" s="8"/>
    </row>
    <row r="106" spans="1:15" x14ac:dyDescent="0.25">
      <c r="A106" s="7">
        <f>IF(ISBLANK(B106),"",COUNTA(B$2:$B106))</f>
        <v>105</v>
      </c>
      <c r="B106" s="54" t="str">
        <f>ISPLATNE_LISTE!B106</f>
        <v>Športsko ribolovno društvo Žrnovnica</v>
      </c>
      <c r="C106" s="14" t="str">
        <f>ISPLATNE_LISTE!C106</f>
        <v>Pojedinacni</v>
      </c>
      <c r="D106" s="14" t="str">
        <f>ISPLATNE_LISTE!D106</f>
        <v>Sportski ribolov na slatkim vodama</v>
      </c>
      <c r="E106" s="15" t="str">
        <f>ISPLATNE_LISTE!F106</f>
        <v>-</v>
      </c>
      <c r="F106" s="98" t="e">
        <f>ISPLATNE_LISTE!#REF!</f>
        <v>#REF!</v>
      </c>
      <c r="G106" s="77" t="e">
        <f>SUM(ISPLATNE_LISTE!#REF!)</f>
        <v>#REF!</v>
      </c>
      <c r="H106" s="78"/>
      <c r="I106" s="77" t="e">
        <f t="shared" si="2"/>
        <v>#REF!</v>
      </c>
      <c r="J106" s="21" t="e">
        <f t="shared" si="3"/>
        <v>#REF!</v>
      </c>
      <c r="K106" s="142"/>
      <c r="L106" s="8"/>
      <c r="M106" s="8"/>
      <c r="N106" s="8"/>
      <c r="O106" s="8"/>
    </row>
    <row r="107" spans="1:15" x14ac:dyDescent="0.25">
      <c r="A107" s="7">
        <f>IF(ISBLANK(B107),"",COUNTA(B$2:$B107))</f>
        <v>106</v>
      </c>
      <c r="B107" s="54" t="str">
        <f>ISPLATNE_LISTE!B107</f>
        <v>Sportsko penjački klub CAF</v>
      </c>
      <c r="C107" s="14" t="str">
        <f>ISPLATNE_LISTE!C107</f>
        <v>Pojedinacni</v>
      </c>
      <c r="D107" s="14" t="str">
        <f>ISPLATNE_LISTE!D107</f>
        <v>Sportsko penjanje</v>
      </c>
      <c r="E107" s="15" t="str">
        <f>ISPLATNE_LISTE!F107</f>
        <v>-</v>
      </c>
      <c r="F107" s="98" t="e">
        <f>ISPLATNE_LISTE!#REF!</f>
        <v>#REF!</v>
      </c>
      <c r="G107" s="77" t="e">
        <f>SUM(ISPLATNE_LISTE!#REF!)</f>
        <v>#REF!</v>
      </c>
      <c r="H107" s="78"/>
      <c r="I107" s="77" t="e">
        <f t="shared" si="2"/>
        <v>#REF!</v>
      </c>
      <c r="J107" s="21" t="e">
        <f t="shared" si="3"/>
        <v>#REF!</v>
      </c>
      <c r="K107" s="142"/>
      <c r="L107" s="8"/>
      <c r="M107" s="8"/>
      <c r="N107" s="8"/>
      <c r="O107" s="8"/>
    </row>
    <row r="108" spans="1:15" x14ac:dyDescent="0.25">
      <c r="A108" s="7">
        <f>IF(ISBLANK(B108),"",COUNTA(B$2:$B108))</f>
        <v>107</v>
      </c>
      <c r="B108" s="54" t="str">
        <f>ISPLATNE_LISTE!B108</f>
        <v>Sportsko penjački klub Lapis</v>
      </c>
      <c r="C108" s="14" t="str">
        <f>ISPLATNE_LISTE!C108</f>
        <v>Pojedinacni</v>
      </c>
      <c r="D108" s="14" t="str">
        <f>ISPLATNE_LISTE!D108</f>
        <v>Sportsko penjanje</v>
      </c>
      <c r="E108" s="15" t="str">
        <f>ISPLATNE_LISTE!F108</f>
        <v>IV</v>
      </c>
      <c r="F108" s="98" t="e">
        <f>ISPLATNE_LISTE!#REF!</f>
        <v>#REF!</v>
      </c>
      <c r="G108" s="77" t="e">
        <f>SUM(ISPLATNE_LISTE!#REF!)</f>
        <v>#REF!</v>
      </c>
      <c r="H108" s="78"/>
      <c r="I108" s="77" t="e">
        <f t="shared" si="2"/>
        <v>#REF!</v>
      </c>
      <c r="J108" s="21" t="e">
        <f t="shared" si="3"/>
        <v>#REF!</v>
      </c>
      <c r="K108" s="142"/>
      <c r="L108" s="8"/>
      <c r="M108" s="8"/>
      <c r="N108" s="8"/>
      <c r="O108" s="8"/>
    </row>
    <row r="109" spans="1:15" x14ac:dyDescent="0.25">
      <c r="A109" s="7">
        <f>IF(ISBLANK(B109),"",COUNTA(B$2:$B109))</f>
        <v>108</v>
      </c>
      <c r="B109" s="54" t="str">
        <f>ISPLATNE_LISTE!B109</f>
        <v>Sportsko penjački klub Marulianus</v>
      </c>
      <c r="C109" s="14" t="str">
        <f>ISPLATNE_LISTE!C109</f>
        <v>Pojedinacni</v>
      </c>
      <c r="D109" s="14" t="str">
        <f>ISPLATNE_LISTE!D109</f>
        <v>Sportsko penjanje</v>
      </c>
      <c r="E109" s="15" t="str">
        <f>ISPLATNE_LISTE!F109</f>
        <v>III</v>
      </c>
      <c r="F109" s="98" t="e">
        <f>ISPLATNE_LISTE!#REF!</f>
        <v>#REF!</v>
      </c>
      <c r="G109" s="77" t="e">
        <f>SUM(ISPLATNE_LISTE!#REF!)</f>
        <v>#REF!</v>
      </c>
      <c r="H109" s="78"/>
      <c r="I109" s="77" t="e">
        <f t="shared" si="2"/>
        <v>#REF!</v>
      </c>
      <c r="J109" s="21" t="e">
        <f t="shared" si="3"/>
        <v>#REF!</v>
      </c>
      <c r="K109" s="142"/>
      <c r="L109" s="8"/>
      <c r="M109" s="8"/>
      <c r="N109" s="8"/>
      <c r="O109" s="8"/>
    </row>
    <row r="110" spans="1:15" x14ac:dyDescent="0.25">
      <c r="A110" s="7">
        <f>IF(ISBLANK(B110),"",COUNTA(B$2:$B110))</f>
        <v>109</v>
      </c>
      <c r="B110" s="54" t="str">
        <f>ISPLATNE_LISTE!B110</f>
        <v>Sportsko penjački klub Mosor</v>
      </c>
      <c r="C110" s="14" t="str">
        <f>ISPLATNE_LISTE!C110</f>
        <v>Pojedinacni</v>
      </c>
      <c r="D110" s="14" t="str">
        <f>ISPLATNE_LISTE!D110</f>
        <v>Sportsko penjanje</v>
      </c>
      <c r="E110" s="15" t="str">
        <f>ISPLATNE_LISTE!F110</f>
        <v>IV</v>
      </c>
      <c r="F110" s="98" t="e">
        <f>ISPLATNE_LISTE!#REF!</f>
        <v>#REF!</v>
      </c>
      <c r="G110" s="77" t="e">
        <f>SUM(ISPLATNE_LISTE!#REF!)</f>
        <v>#REF!</v>
      </c>
      <c r="H110" s="78"/>
      <c r="I110" s="77" t="e">
        <f t="shared" si="2"/>
        <v>#REF!</v>
      </c>
      <c r="J110" s="21" t="e">
        <f t="shared" si="3"/>
        <v>#REF!</v>
      </c>
      <c r="K110" s="142"/>
      <c r="L110" s="8"/>
      <c r="M110" s="8"/>
      <c r="N110" s="8"/>
      <c r="O110" s="8"/>
    </row>
    <row r="111" spans="1:15" x14ac:dyDescent="0.25">
      <c r="A111" s="7">
        <f>IF(ISBLANK(B111),"",COUNTA(B$2:$B111))</f>
        <v>110</v>
      </c>
      <c r="B111" s="54" t="str">
        <f>ISPLATNE_LISTE!B111</f>
        <v>Stolnoteniski klub Spin</v>
      </c>
      <c r="C111" s="14" t="str">
        <f>ISPLATNE_LISTE!C111</f>
        <v>Pojedinacni</v>
      </c>
      <c r="D111" s="14" t="str">
        <f>ISPLATNE_LISTE!D111</f>
        <v>Stolni tenis</v>
      </c>
      <c r="E111" s="15" t="str">
        <f>ISPLATNE_LISTE!F111</f>
        <v>-</v>
      </c>
      <c r="F111" s="98" t="e">
        <f>ISPLATNE_LISTE!#REF!</f>
        <v>#REF!</v>
      </c>
      <c r="G111" s="77" t="e">
        <f>SUM(ISPLATNE_LISTE!#REF!)</f>
        <v>#REF!</v>
      </c>
      <c r="H111" s="78"/>
      <c r="I111" s="77" t="e">
        <f t="shared" si="2"/>
        <v>#REF!</v>
      </c>
      <c r="J111" s="21" t="e">
        <f t="shared" si="3"/>
        <v>#REF!</v>
      </c>
      <c r="K111" s="142"/>
      <c r="L111" s="8"/>
      <c r="M111" s="8"/>
      <c r="N111" s="8"/>
      <c r="O111" s="8"/>
    </row>
    <row r="112" spans="1:15" x14ac:dyDescent="0.25">
      <c r="A112" s="7">
        <f>IF(ISBLANK(B112),"",COUNTA(B$2:$B112))</f>
        <v>111</v>
      </c>
      <c r="B112" s="54" t="str">
        <f>ISPLATNE_LISTE!B112</f>
        <v>Stolnoteniski klub Split</v>
      </c>
      <c r="C112" s="55" t="str">
        <f>ISPLATNE_LISTE!C112</f>
        <v>Pojedinacni</v>
      </c>
      <c r="D112" s="55" t="str">
        <f>ISPLATNE_LISTE!D112</f>
        <v>Stolni tenis</v>
      </c>
      <c r="E112" s="56" t="str">
        <f>ISPLATNE_LISTE!F112</f>
        <v>III</v>
      </c>
      <c r="F112" s="98" t="e">
        <f>ISPLATNE_LISTE!#REF!</f>
        <v>#REF!</v>
      </c>
      <c r="G112" s="77" t="e">
        <f>SUM(ISPLATNE_LISTE!#REF!)</f>
        <v>#REF!</v>
      </c>
      <c r="H112" s="78"/>
      <c r="I112" s="77" t="e">
        <f t="shared" si="2"/>
        <v>#REF!</v>
      </c>
      <c r="J112" s="21" t="e">
        <f t="shared" si="3"/>
        <v>#REF!</v>
      </c>
      <c r="K112" s="143"/>
      <c r="L112" s="8"/>
      <c r="M112" s="8"/>
      <c r="N112" s="8"/>
      <c r="O112" s="8"/>
    </row>
    <row r="113" spans="1:15" x14ac:dyDescent="0.25">
      <c r="A113" s="7">
        <f>IF(ISBLANK(B113),"",COUNTA(B$2:$B113))</f>
        <v>112</v>
      </c>
      <c r="B113" s="54" t="str">
        <f>ISPLATNE_LISTE!B113</f>
        <v>Streličarski klub Dalmacija</v>
      </c>
      <c r="C113" s="14" t="str">
        <f>ISPLATNE_LISTE!C113</f>
        <v>Pojedinacni</v>
      </c>
      <c r="D113" s="14" t="str">
        <f>ISPLATNE_LISTE!D113</f>
        <v>Streličarstvo</v>
      </c>
      <c r="E113" s="15" t="str">
        <f>ISPLATNE_LISTE!F113</f>
        <v>-</v>
      </c>
      <c r="F113" s="98" t="e">
        <f>ISPLATNE_LISTE!#REF!</f>
        <v>#REF!</v>
      </c>
      <c r="G113" s="77" t="e">
        <f>SUM(ISPLATNE_LISTE!#REF!)</f>
        <v>#REF!</v>
      </c>
      <c r="H113" s="78"/>
      <c r="I113" s="77" t="e">
        <f t="shared" si="2"/>
        <v>#REF!</v>
      </c>
      <c r="J113" s="21" t="e">
        <f t="shared" si="3"/>
        <v>#REF!</v>
      </c>
      <c r="K113" s="142"/>
      <c r="L113" s="8"/>
      <c r="M113" s="8"/>
      <c r="N113" s="8"/>
      <c r="O113" s="8"/>
    </row>
    <row r="114" spans="1:15" x14ac:dyDescent="0.25">
      <c r="A114" s="7">
        <f>IF(ISBLANK(B114),"",COUNTA(B$2:$B114))</f>
        <v>113</v>
      </c>
      <c r="B114" s="54" t="str">
        <f>ISPLATNE_LISTE!B114</f>
        <v>Streljački klub Centar</v>
      </c>
      <c r="C114" s="14" t="str">
        <f>ISPLATNE_LISTE!C114</f>
        <v>Pojedinacni</v>
      </c>
      <c r="D114" s="14" t="str">
        <f>ISPLATNE_LISTE!D114</f>
        <v>Streljastvo</v>
      </c>
      <c r="E114" s="15" t="str">
        <f>ISPLATNE_LISTE!F114</f>
        <v>III</v>
      </c>
      <c r="F114" s="98" t="e">
        <f>ISPLATNE_LISTE!#REF!</f>
        <v>#REF!</v>
      </c>
      <c r="G114" s="77" t="e">
        <f>SUM(ISPLATNE_LISTE!#REF!)</f>
        <v>#REF!</v>
      </c>
      <c r="H114" s="78"/>
      <c r="I114" s="77" t="e">
        <f t="shared" si="2"/>
        <v>#REF!</v>
      </c>
      <c r="J114" s="21" t="e">
        <f t="shared" si="3"/>
        <v>#REF!</v>
      </c>
      <c r="K114" s="142"/>
      <c r="L114" s="8"/>
      <c r="M114" s="8"/>
      <c r="N114" s="8"/>
      <c r="O114" s="8"/>
    </row>
    <row r="115" spans="1:15" x14ac:dyDescent="0.25">
      <c r="A115" s="7">
        <f>IF(ISBLANK(B115),"",COUNTA(B$2:$B115))</f>
        <v>114</v>
      </c>
      <c r="B115" s="54" t="str">
        <f>ISPLATNE_LISTE!B115</f>
        <v>Šahovski klub Bačvice</v>
      </c>
      <c r="C115" s="14" t="str">
        <f>ISPLATNE_LISTE!C115</f>
        <v>Pojedinacni</v>
      </c>
      <c r="D115" s="14" t="str">
        <f>ISPLATNE_LISTE!D115</f>
        <v>Šah</v>
      </c>
      <c r="E115" s="15" t="str">
        <f>ISPLATNE_LISTE!F115</f>
        <v>-</v>
      </c>
      <c r="F115" s="98" t="e">
        <f>ISPLATNE_LISTE!#REF!</f>
        <v>#REF!</v>
      </c>
      <c r="G115" s="77" t="e">
        <f>SUM(ISPLATNE_LISTE!#REF!)</f>
        <v>#REF!</v>
      </c>
      <c r="H115" s="78"/>
      <c r="I115" s="77" t="e">
        <f t="shared" si="2"/>
        <v>#REF!</v>
      </c>
      <c r="J115" s="21" t="e">
        <f t="shared" si="3"/>
        <v>#REF!</v>
      </c>
      <c r="K115" s="142"/>
      <c r="L115" s="8"/>
      <c r="M115" s="8"/>
      <c r="N115" s="8"/>
      <c r="O115" s="8"/>
    </row>
    <row r="116" spans="1:15" x14ac:dyDescent="0.25">
      <c r="A116" s="7">
        <f>IF(ISBLANK(B116),"",COUNTA(B$2:$B116))</f>
        <v>115</v>
      </c>
      <c r="B116" s="54" t="str">
        <f>ISPLATNE_LISTE!B116</f>
        <v>Šahovski klub Brda</v>
      </c>
      <c r="C116" s="14" t="str">
        <f>ISPLATNE_LISTE!C116</f>
        <v>Pojedinacni</v>
      </c>
      <c r="D116" s="14" t="str">
        <f>ISPLATNE_LISTE!D116</f>
        <v>Šah</v>
      </c>
      <c r="E116" s="15" t="str">
        <f>ISPLATNE_LISTE!F116</f>
        <v>IV</v>
      </c>
      <c r="F116" s="98" t="e">
        <f>ISPLATNE_LISTE!#REF!</f>
        <v>#REF!</v>
      </c>
      <c r="G116" s="77" t="e">
        <f>SUM(ISPLATNE_LISTE!#REF!)</f>
        <v>#REF!</v>
      </c>
      <c r="H116" s="78"/>
      <c r="I116" s="77" t="e">
        <f t="shared" si="2"/>
        <v>#REF!</v>
      </c>
      <c r="J116" s="21" t="e">
        <f t="shared" si="3"/>
        <v>#REF!</v>
      </c>
      <c r="K116" s="142"/>
      <c r="L116" s="8"/>
      <c r="M116" s="8"/>
      <c r="N116" s="8"/>
      <c r="O116" s="8"/>
    </row>
    <row r="117" spans="1:15" x14ac:dyDescent="0.25">
      <c r="A117" s="7">
        <f>IF(ISBLANK(B117),"",COUNTA(B$2:$B117))</f>
        <v>116</v>
      </c>
      <c r="B117" s="54" t="str">
        <f>ISPLATNE_LISTE!B117</f>
        <v>Šahovski klub Mornar</v>
      </c>
      <c r="C117" s="14" t="str">
        <f>ISPLATNE_LISTE!C117</f>
        <v>Pojedinacni</v>
      </c>
      <c r="D117" s="14" t="str">
        <f>ISPLATNE_LISTE!D117</f>
        <v>Šah</v>
      </c>
      <c r="E117" s="15" t="str">
        <f>ISPLATNE_LISTE!F117</f>
        <v>III</v>
      </c>
      <c r="F117" s="98" t="e">
        <f>ISPLATNE_LISTE!#REF!</f>
        <v>#REF!</v>
      </c>
      <c r="G117" s="77" t="e">
        <f>SUM(ISPLATNE_LISTE!#REF!)</f>
        <v>#REF!</v>
      </c>
      <c r="H117" s="78"/>
      <c r="I117" s="77" t="e">
        <f t="shared" si="2"/>
        <v>#REF!</v>
      </c>
      <c r="J117" s="21" t="e">
        <f t="shared" si="3"/>
        <v>#REF!</v>
      </c>
      <c r="K117" s="142"/>
      <c r="L117" s="8"/>
      <c r="M117" s="8"/>
      <c r="N117" s="8"/>
      <c r="O117" s="8"/>
    </row>
    <row r="118" spans="1:15" x14ac:dyDescent="0.25">
      <c r="A118" s="7">
        <f>IF(ISBLANK(B118),"",COUNTA(B$2:$B118))</f>
        <v>117</v>
      </c>
      <c r="B118" s="54" t="str">
        <f>ISPLATNE_LISTE!B118</f>
        <v>Šahovski klub Student</v>
      </c>
      <c r="C118" s="55" t="str">
        <f>ISPLATNE_LISTE!C118</f>
        <v>Pojedinacni</v>
      </c>
      <c r="D118" s="55" t="str">
        <f>ISPLATNE_LISTE!D118</f>
        <v>Šah</v>
      </c>
      <c r="E118" s="56" t="str">
        <f>ISPLATNE_LISTE!F118</f>
        <v>-</v>
      </c>
      <c r="F118" s="98" t="e">
        <f>ISPLATNE_LISTE!#REF!</f>
        <v>#REF!</v>
      </c>
      <c r="G118" s="77" t="e">
        <f>SUM(ISPLATNE_LISTE!#REF!)</f>
        <v>#REF!</v>
      </c>
      <c r="H118" s="78"/>
      <c r="I118" s="77" t="e">
        <f t="shared" si="2"/>
        <v>#REF!</v>
      </c>
      <c r="J118" s="21" t="e">
        <f t="shared" si="3"/>
        <v>#REF!</v>
      </c>
      <c r="K118" s="143"/>
      <c r="L118" s="8"/>
      <c r="M118" s="8"/>
      <c r="N118" s="8"/>
      <c r="O118" s="8"/>
    </row>
    <row r="119" spans="1:15" x14ac:dyDescent="0.25">
      <c r="A119" s="7">
        <f>IF(ISBLANK(B119),"",COUNTA(B$2:$B119))</f>
        <v>118</v>
      </c>
      <c r="B119" s="54" t="str">
        <f>ISPLATNE_LISTE!B119</f>
        <v>Muški taekwondo klub Marjan</v>
      </c>
      <c r="C119" s="14" t="str">
        <f>ISPLATNE_LISTE!C119</f>
        <v>Pojedinacni</v>
      </c>
      <c r="D119" s="14" t="str">
        <f>ISPLATNE_LISTE!D119</f>
        <v>Taekwondo</v>
      </c>
      <c r="E119" s="15" t="str">
        <f>ISPLATNE_LISTE!F119</f>
        <v>I</v>
      </c>
      <c r="F119" s="98" t="e">
        <f>ISPLATNE_LISTE!#REF!</f>
        <v>#REF!</v>
      </c>
      <c r="G119" s="77" t="e">
        <f>SUM(ISPLATNE_LISTE!#REF!)</f>
        <v>#REF!</v>
      </c>
      <c r="H119" s="78"/>
      <c r="I119" s="77" t="e">
        <f t="shared" si="2"/>
        <v>#REF!</v>
      </c>
      <c r="J119" s="21" t="e">
        <f t="shared" si="3"/>
        <v>#REF!</v>
      </c>
      <c r="K119" s="142"/>
      <c r="L119" s="8"/>
      <c r="M119" s="8"/>
      <c r="N119" s="8"/>
      <c r="O119" s="8"/>
    </row>
    <row r="120" spans="1:15" x14ac:dyDescent="0.25">
      <c r="A120" s="7">
        <f>IF(ISBLANK(B120),"",COUNTA(B$2:$B120))</f>
        <v>119</v>
      </c>
      <c r="B120" s="54" t="str">
        <f>ISPLATNE_LISTE!B120</f>
        <v>Taekwondo klub Energy</v>
      </c>
      <c r="C120" s="14" t="str">
        <f>ISPLATNE_LISTE!C120</f>
        <v>Pojedinacni</v>
      </c>
      <c r="D120" s="14" t="str">
        <f>ISPLATNE_LISTE!D120</f>
        <v>Taekwondo</v>
      </c>
      <c r="E120" s="15" t="str">
        <f>ISPLATNE_LISTE!F120</f>
        <v>IV</v>
      </c>
      <c r="F120" s="98" t="e">
        <f>ISPLATNE_LISTE!#REF!</f>
        <v>#REF!</v>
      </c>
      <c r="G120" s="77" t="e">
        <f>SUM(ISPLATNE_LISTE!#REF!)</f>
        <v>#REF!</v>
      </c>
      <c r="H120" s="78"/>
      <c r="I120" s="77" t="e">
        <f t="shared" si="2"/>
        <v>#REF!</v>
      </c>
      <c r="J120" s="21" t="e">
        <f t="shared" si="3"/>
        <v>#REF!</v>
      </c>
      <c r="K120" s="142"/>
      <c r="L120" s="8"/>
      <c r="M120" s="8"/>
      <c r="N120" s="8"/>
      <c r="O120" s="8"/>
    </row>
    <row r="121" spans="1:15" x14ac:dyDescent="0.25">
      <c r="A121" s="7">
        <f>IF(ISBLANK(B121),"",COUNTA(B$2:$B121))</f>
        <v>120</v>
      </c>
      <c r="B121" s="54" t="str">
        <f>ISPLATNE_LISTE!B121</f>
        <v>Taekwondo klub Galeb</v>
      </c>
      <c r="C121" s="14" t="str">
        <f>ISPLATNE_LISTE!C121</f>
        <v>Pojedinacni</v>
      </c>
      <c r="D121" s="14" t="str">
        <f>ISPLATNE_LISTE!D121</f>
        <v>Taekwondo</v>
      </c>
      <c r="E121" s="15" t="str">
        <f>ISPLATNE_LISTE!F121</f>
        <v>-</v>
      </c>
      <c r="F121" s="98" t="e">
        <f>ISPLATNE_LISTE!#REF!</f>
        <v>#REF!</v>
      </c>
      <c r="G121" s="77" t="e">
        <f>SUM(ISPLATNE_LISTE!#REF!)</f>
        <v>#REF!</v>
      </c>
      <c r="H121" s="78"/>
      <c r="I121" s="77" t="e">
        <f t="shared" si="2"/>
        <v>#REF!</v>
      </c>
      <c r="J121" s="21" t="e">
        <f t="shared" si="3"/>
        <v>#REF!</v>
      </c>
      <c r="K121" s="142"/>
      <c r="L121" s="8"/>
      <c r="M121" s="8"/>
      <c r="N121" s="8"/>
      <c r="O121" s="8"/>
    </row>
    <row r="122" spans="1:15" x14ac:dyDescent="0.25">
      <c r="A122" s="7">
        <f>IF(ISBLANK(B122),"",COUNTA(B$2:$B122))</f>
        <v>121</v>
      </c>
      <c r="B122" s="54" t="str">
        <f>ISPLATNE_LISTE!B122</f>
        <v>Taekwondo klub Lotus</v>
      </c>
      <c r="C122" s="14" t="str">
        <f>ISPLATNE_LISTE!C122</f>
        <v>Pojedinacni</v>
      </c>
      <c r="D122" s="14" t="str">
        <f>ISPLATNE_LISTE!D122</f>
        <v>Taekwondo</v>
      </c>
      <c r="E122" s="15" t="str">
        <f>ISPLATNE_LISTE!F122</f>
        <v>-</v>
      </c>
      <c r="F122" s="98" t="e">
        <f>ISPLATNE_LISTE!#REF!</f>
        <v>#REF!</v>
      </c>
      <c r="G122" s="77" t="e">
        <f>SUM(ISPLATNE_LISTE!#REF!)</f>
        <v>#REF!</v>
      </c>
      <c r="H122" s="78"/>
      <c r="I122" s="77" t="e">
        <f t="shared" si="2"/>
        <v>#REF!</v>
      </c>
      <c r="J122" s="21" t="e">
        <f t="shared" si="3"/>
        <v>#REF!</v>
      </c>
      <c r="K122" s="142"/>
      <c r="L122" s="8"/>
      <c r="M122" s="8"/>
      <c r="N122" s="8"/>
      <c r="O122" s="8"/>
    </row>
    <row r="123" spans="1:15" x14ac:dyDescent="0.25">
      <c r="A123" s="7">
        <f>IF(ISBLANK(B123),"",COUNTA(B$2:$B123))</f>
        <v>122</v>
      </c>
      <c r="B123" s="54" t="str">
        <f>ISPLATNE_LISTE!B123</f>
        <v>Taekwondo klub Marjan</v>
      </c>
      <c r="C123" s="55" t="str">
        <f>ISPLATNE_LISTE!C123</f>
        <v>Pojedinacni</v>
      </c>
      <c r="D123" s="55" t="str">
        <f>ISPLATNE_LISTE!D123</f>
        <v>Taekwondo</v>
      </c>
      <c r="E123" s="56" t="str">
        <f>ISPLATNE_LISTE!F123</f>
        <v>I</v>
      </c>
      <c r="F123" s="98" t="e">
        <f>ISPLATNE_LISTE!#REF!</f>
        <v>#REF!</v>
      </c>
      <c r="G123" s="77" t="e">
        <f>SUM(ISPLATNE_LISTE!#REF!)</f>
        <v>#REF!</v>
      </c>
      <c r="H123" s="78"/>
      <c r="I123" s="77" t="e">
        <f t="shared" si="2"/>
        <v>#REF!</v>
      </c>
      <c r="J123" s="21" t="e">
        <f t="shared" si="3"/>
        <v>#REF!</v>
      </c>
      <c r="K123" s="143"/>
      <c r="L123" s="8"/>
      <c r="M123" s="8"/>
      <c r="N123" s="8"/>
      <c r="O123" s="8"/>
    </row>
    <row r="124" spans="1:15" x14ac:dyDescent="0.25">
      <c r="A124" s="7">
        <f>IF(ISBLANK(B124),"",COUNTA(B$2:$B124))</f>
        <v>123</v>
      </c>
      <c r="B124" s="54" t="str">
        <f>ISPLATNE_LISTE!B124</f>
        <v>Taekwondo klub Monter</v>
      </c>
      <c r="C124" s="51" t="str">
        <f>ISPLATNE_LISTE!C124</f>
        <v>Pojedinacni</v>
      </c>
      <c r="D124" s="51" t="str">
        <f>ISPLATNE_LISTE!D124</f>
        <v>Taekwondo</v>
      </c>
      <c r="E124" s="52" t="str">
        <f>ISPLATNE_LISTE!F124</f>
        <v>II</v>
      </c>
      <c r="F124" s="98" t="e">
        <f>ISPLATNE_LISTE!#REF!</f>
        <v>#REF!</v>
      </c>
      <c r="G124" s="77" t="e">
        <f>SUM(ISPLATNE_LISTE!#REF!)</f>
        <v>#REF!</v>
      </c>
      <c r="H124" s="78"/>
      <c r="I124" s="77" t="e">
        <f t="shared" si="2"/>
        <v>#REF!</v>
      </c>
      <c r="J124" s="21" t="e">
        <f t="shared" si="3"/>
        <v>#REF!</v>
      </c>
      <c r="K124" s="144"/>
      <c r="L124" s="8"/>
      <c r="M124" s="8"/>
      <c r="N124" s="8"/>
      <c r="O124" s="8"/>
    </row>
    <row r="125" spans="1:15" x14ac:dyDescent="0.25">
      <c r="A125" s="7">
        <f>IF(ISBLANK(B125),"",COUNTA(B$2:$B125))</f>
        <v>124</v>
      </c>
      <c r="B125" s="54" t="str">
        <f>ISPLATNE_LISTE!B125</f>
        <v>Taekwondo klub St kwan</v>
      </c>
      <c r="C125" s="55" t="str">
        <f>ISPLATNE_LISTE!C125</f>
        <v>Pojedinacni</v>
      </c>
      <c r="D125" s="55" t="str">
        <f>ISPLATNE_LISTE!D125</f>
        <v>Taekwondo</v>
      </c>
      <c r="E125" s="56" t="str">
        <f>ISPLATNE_LISTE!F125</f>
        <v>IV</v>
      </c>
      <c r="F125" s="98" t="e">
        <f>ISPLATNE_LISTE!#REF!</f>
        <v>#REF!</v>
      </c>
      <c r="G125" s="77" t="e">
        <f>SUM(ISPLATNE_LISTE!#REF!)</f>
        <v>#REF!</v>
      </c>
      <c r="H125" s="78"/>
      <c r="I125" s="77" t="e">
        <f t="shared" si="2"/>
        <v>#REF!</v>
      </c>
      <c r="J125" s="21" t="e">
        <f t="shared" si="3"/>
        <v>#REF!</v>
      </c>
      <c r="K125" s="143"/>
      <c r="L125" s="8"/>
      <c r="M125" s="8"/>
      <c r="N125" s="8"/>
      <c r="O125" s="8"/>
    </row>
    <row r="126" spans="1:15" x14ac:dyDescent="0.25">
      <c r="A126" s="7">
        <f>IF(ISBLANK(B126),"",COUNTA(B$2:$B126))</f>
        <v>125</v>
      </c>
      <c r="B126" s="54" t="str">
        <f>ISPLATNE_LISTE!B126</f>
        <v>Klub tajlandskog boksa Flash</v>
      </c>
      <c r="C126" s="14" t="str">
        <f>ISPLATNE_LISTE!C126</f>
        <v>Pojedinacni</v>
      </c>
      <c r="D126" s="14" t="str">
        <f>ISPLATNE_LISTE!D126</f>
        <v>Tajlandski boks</v>
      </c>
      <c r="E126" s="15" t="str">
        <f>ISPLATNE_LISTE!F126</f>
        <v>IV</v>
      </c>
      <c r="F126" s="98" t="e">
        <f>ISPLATNE_LISTE!#REF!</f>
        <v>#REF!</v>
      </c>
      <c r="G126" s="77" t="e">
        <f>SUM(ISPLATNE_LISTE!#REF!)</f>
        <v>#REF!</v>
      </c>
      <c r="H126" s="78"/>
      <c r="I126" s="77" t="e">
        <f t="shared" si="2"/>
        <v>#REF!</v>
      </c>
      <c r="J126" s="21" t="e">
        <f t="shared" si="3"/>
        <v>#REF!</v>
      </c>
      <c r="K126" s="142"/>
      <c r="L126" s="8"/>
      <c r="M126" s="8"/>
      <c r="N126" s="8"/>
      <c r="O126" s="8"/>
    </row>
    <row r="127" spans="1:15" x14ac:dyDescent="0.25">
      <c r="A127" s="7">
        <f>IF(ISBLANK(B127),"",COUNTA(B$2:$B127))</f>
        <v>126</v>
      </c>
      <c r="B127" s="54" t="str">
        <f>ISPLATNE_LISTE!B127</f>
        <v>Klub tajlandskog boksa Marjan</v>
      </c>
      <c r="C127" s="55" t="str">
        <f>ISPLATNE_LISTE!C127</f>
        <v>Pojedinacni</v>
      </c>
      <c r="D127" s="55" t="str">
        <f>ISPLATNE_LISTE!D127</f>
        <v>Tajlandski boks</v>
      </c>
      <c r="E127" s="56" t="str">
        <f>ISPLATNE_LISTE!F127</f>
        <v>-</v>
      </c>
      <c r="F127" s="98" t="e">
        <f>ISPLATNE_LISTE!#REF!</f>
        <v>#REF!</v>
      </c>
      <c r="G127" s="77" t="e">
        <f>SUM(ISPLATNE_LISTE!#REF!)</f>
        <v>#REF!</v>
      </c>
      <c r="H127" s="78"/>
      <c r="I127" s="77" t="e">
        <f t="shared" si="2"/>
        <v>#REF!</v>
      </c>
      <c r="J127" s="21" t="e">
        <f t="shared" si="3"/>
        <v>#REF!</v>
      </c>
      <c r="K127" s="143"/>
      <c r="L127" s="8"/>
      <c r="M127" s="8"/>
      <c r="N127" s="8"/>
      <c r="O127" s="8"/>
    </row>
    <row r="128" spans="1:15" x14ac:dyDescent="0.25">
      <c r="A128" s="7">
        <f>IF(ISBLANK(B128),"",COUNTA(B$2:$B128))</f>
        <v>127</v>
      </c>
      <c r="B128" s="54" t="str">
        <f>ISPLATNE_LISTE!B128</f>
        <v>Klub tajlandskog boksa Marjan 1975</v>
      </c>
      <c r="C128" s="14" t="str">
        <f>ISPLATNE_LISTE!C128</f>
        <v>Pojedinacni</v>
      </c>
      <c r="D128" s="14" t="str">
        <f>ISPLATNE_LISTE!D128</f>
        <v>Tajlandski boks</v>
      </c>
      <c r="E128" s="15" t="str">
        <f>ISPLATNE_LISTE!F128</f>
        <v>-</v>
      </c>
      <c r="F128" s="98" t="e">
        <f>ISPLATNE_LISTE!#REF!</f>
        <v>#REF!</v>
      </c>
      <c r="G128" s="77" t="e">
        <f>SUM(ISPLATNE_LISTE!#REF!)</f>
        <v>#REF!</v>
      </c>
      <c r="H128" s="78"/>
      <c r="I128" s="77" t="e">
        <f t="shared" si="2"/>
        <v>#REF!</v>
      </c>
      <c r="J128" s="21" t="e">
        <f t="shared" si="3"/>
        <v>#REF!</v>
      </c>
      <c r="K128" s="142"/>
      <c r="L128" s="8"/>
      <c r="M128" s="8"/>
      <c r="N128" s="8"/>
      <c r="O128" s="8"/>
    </row>
    <row r="129" spans="1:15" x14ac:dyDescent="0.25">
      <c r="A129" s="7">
        <f>IF(ISBLANK(B129),"",COUNTA(B$2:$B129))</f>
        <v>128</v>
      </c>
      <c r="B129" s="54" t="str">
        <f>ISPLATNE_LISTE!B129</f>
        <v>Klub tajlandskog boksa Marjan 2015</v>
      </c>
      <c r="C129" s="55" t="str">
        <f>ISPLATNE_LISTE!C129</f>
        <v>Pojedinacni</v>
      </c>
      <c r="D129" s="55" t="str">
        <f>ISPLATNE_LISTE!D129</f>
        <v>Tajlandski boks</v>
      </c>
      <c r="E129" s="56" t="str">
        <f>ISPLATNE_LISTE!F129</f>
        <v>-</v>
      </c>
      <c r="F129" s="98" t="e">
        <f>ISPLATNE_LISTE!#REF!</f>
        <v>#REF!</v>
      </c>
      <c r="G129" s="77" t="e">
        <f>SUM(ISPLATNE_LISTE!#REF!)</f>
        <v>#REF!</v>
      </c>
      <c r="H129" s="78"/>
      <c r="I129" s="77" t="e">
        <f t="shared" ref="I129:I139" si="4">H129-G129</f>
        <v>#REF!</v>
      </c>
      <c r="J129" s="21" t="e">
        <f t="shared" ref="J129:J145" si="5">IF(G129=0,0,H129/G129)</f>
        <v>#REF!</v>
      </c>
      <c r="K129" s="143"/>
      <c r="L129" s="8"/>
      <c r="M129" s="8"/>
      <c r="N129" s="8"/>
      <c r="O129" s="8"/>
    </row>
    <row r="130" spans="1:15" x14ac:dyDescent="0.25">
      <c r="A130" s="7">
        <f>IF(ISBLANK(B130),"",COUNTA(B$2:$B130))</f>
        <v>129</v>
      </c>
      <c r="B130" s="54" t="str">
        <f>ISPLATNE_LISTE!B130</f>
        <v>Klub tajlandskog boksa Split</v>
      </c>
      <c r="C130" s="14" t="str">
        <f>ISPLATNE_LISTE!C130</f>
        <v>Pojedinacni</v>
      </c>
      <c r="D130" s="14" t="str">
        <f>ISPLATNE_LISTE!D130</f>
        <v>Tajlandski boks</v>
      </c>
      <c r="E130" s="15" t="str">
        <f>ISPLATNE_LISTE!F130</f>
        <v>III</v>
      </c>
      <c r="F130" s="98" t="e">
        <f>ISPLATNE_LISTE!#REF!</f>
        <v>#REF!</v>
      </c>
      <c r="G130" s="77" t="e">
        <f>SUM(ISPLATNE_LISTE!#REF!)</f>
        <v>#REF!</v>
      </c>
      <c r="H130" s="78"/>
      <c r="I130" s="77" t="e">
        <f t="shared" si="4"/>
        <v>#REF!</v>
      </c>
      <c r="J130" s="21" t="e">
        <f t="shared" si="5"/>
        <v>#REF!</v>
      </c>
      <c r="K130" s="142"/>
      <c r="L130" s="8"/>
      <c r="M130" s="8"/>
      <c r="N130" s="8"/>
      <c r="O130" s="8"/>
    </row>
    <row r="131" spans="1:15" x14ac:dyDescent="0.25">
      <c r="A131" s="7">
        <f>IF(ISBLANK(B131),"",COUNTA(B$2:$B131))</f>
        <v>130</v>
      </c>
      <c r="B131" s="54" t="str">
        <f>ISPLATNE_LISTE!B131</f>
        <v>Tenis kamp Stobreč</v>
      </c>
      <c r="C131" s="14" t="str">
        <f>ISPLATNE_LISTE!C131</f>
        <v>Pojedinacni</v>
      </c>
      <c r="D131" s="14" t="str">
        <f>ISPLATNE_LISTE!D131</f>
        <v>Tenis</v>
      </c>
      <c r="E131" s="15" t="str">
        <f>ISPLATNE_LISTE!F131</f>
        <v>-</v>
      </c>
      <c r="F131" s="98" t="e">
        <f>ISPLATNE_LISTE!#REF!</f>
        <v>#REF!</v>
      </c>
      <c r="G131" s="77" t="e">
        <f>SUM(ISPLATNE_LISTE!#REF!)</f>
        <v>#REF!</v>
      </c>
      <c r="H131" s="78"/>
      <c r="I131" s="77" t="e">
        <f t="shared" si="4"/>
        <v>#REF!</v>
      </c>
      <c r="J131" s="21" t="e">
        <f t="shared" si="5"/>
        <v>#REF!</v>
      </c>
      <c r="K131" s="142"/>
      <c r="L131" s="8"/>
      <c r="M131" s="8"/>
      <c r="N131" s="8"/>
      <c r="O131" s="8"/>
    </row>
    <row r="132" spans="1:15" x14ac:dyDescent="0.25">
      <c r="A132" s="7">
        <f>IF(ISBLANK(B132),"",COUNTA(B$2:$B132))</f>
        <v>131</v>
      </c>
      <c r="B132" s="54" t="str">
        <f>ISPLATNE_LISTE!B132</f>
        <v>Tenis klub Pomak</v>
      </c>
      <c r="C132" s="14" t="str">
        <f>ISPLATNE_LISTE!C132</f>
        <v>Pojedinacni</v>
      </c>
      <c r="D132" s="14" t="str">
        <f>ISPLATNE_LISTE!D132</f>
        <v>Tenis</v>
      </c>
      <c r="E132" s="15" t="str">
        <f>ISPLATNE_LISTE!F132</f>
        <v>II</v>
      </c>
      <c r="F132" s="98" t="e">
        <f>ISPLATNE_LISTE!#REF!</f>
        <v>#REF!</v>
      </c>
      <c r="G132" s="77" t="e">
        <f>SUM(ISPLATNE_LISTE!#REF!)</f>
        <v>#REF!</v>
      </c>
      <c r="H132" s="78"/>
      <c r="I132" s="77" t="e">
        <f t="shared" si="4"/>
        <v>#REF!</v>
      </c>
      <c r="J132" s="21" t="e">
        <f t="shared" si="5"/>
        <v>#REF!</v>
      </c>
      <c r="K132" s="142"/>
      <c r="L132" s="8"/>
      <c r="M132" s="8"/>
      <c r="N132" s="8"/>
      <c r="O132" s="8"/>
    </row>
    <row r="133" spans="1:15" x14ac:dyDescent="0.25">
      <c r="A133" s="7">
        <f>IF(ISBLANK(B133),"",COUNTA(B$2:$B133))</f>
        <v>132</v>
      </c>
      <c r="B133" s="54" t="str">
        <f>ISPLATNE_LISTE!B133</f>
        <v>Tenis klub Split 1950</v>
      </c>
      <c r="C133" s="14" t="str">
        <f>ISPLATNE_LISTE!C133</f>
        <v>Pojedinacni</v>
      </c>
      <c r="D133" s="14" t="str">
        <f>ISPLATNE_LISTE!D133</f>
        <v>Tenis</v>
      </c>
      <c r="E133" s="15" t="str">
        <f>ISPLATNE_LISTE!F133</f>
        <v>I</v>
      </c>
      <c r="F133" s="98" t="e">
        <f>ISPLATNE_LISTE!#REF!</f>
        <v>#REF!</v>
      </c>
      <c r="G133" s="77" t="e">
        <f>SUM(ISPLATNE_LISTE!#REF!)</f>
        <v>#REF!</v>
      </c>
      <c r="H133" s="78"/>
      <c r="I133" s="77" t="e">
        <f t="shared" si="4"/>
        <v>#REF!</v>
      </c>
      <c r="J133" s="21" t="e">
        <f t="shared" si="5"/>
        <v>#REF!</v>
      </c>
      <c r="K133" s="142"/>
      <c r="L133" s="8"/>
      <c r="M133" s="8"/>
      <c r="N133" s="8"/>
      <c r="O133" s="8"/>
    </row>
    <row r="134" spans="1:15" x14ac:dyDescent="0.25">
      <c r="A134" s="7">
        <f>IF(ISBLANK(B134),"",COUNTA(B$2:$B134))</f>
        <v>133</v>
      </c>
      <c r="B134" s="54" t="str">
        <f>ISPLATNE_LISTE!B134</f>
        <v>Triatlon klub Split</v>
      </c>
      <c r="C134" s="14" t="str">
        <f>ISPLATNE_LISTE!C134</f>
        <v>Pojedinacni</v>
      </c>
      <c r="D134" s="14" t="str">
        <f>ISPLATNE_LISTE!D134</f>
        <v>Triatlon</v>
      </c>
      <c r="E134" s="15" t="str">
        <f>ISPLATNE_LISTE!F134</f>
        <v>III</v>
      </c>
      <c r="F134" s="98" t="e">
        <f>ISPLATNE_LISTE!#REF!</f>
        <v>#REF!</v>
      </c>
      <c r="G134" s="77" t="e">
        <f>SUM(ISPLATNE_LISTE!#REF!)</f>
        <v>#REF!</v>
      </c>
      <c r="H134" s="78"/>
      <c r="I134" s="77" t="e">
        <f t="shared" si="4"/>
        <v>#REF!</v>
      </c>
      <c r="J134" s="21" t="e">
        <f t="shared" si="5"/>
        <v>#REF!</v>
      </c>
      <c r="K134" s="142"/>
      <c r="L134" s="8"/>
      <c r="M134" s="8"/>
      <c r="N134" s="8"/>
      <c r="O134" s="8"/>
    </row>
    <row r="135" spans="1:15" x14ac:dyDescent="0.25">
      <c r="A135" s="7">
        <f>IF(ISBLANK(B135),"",COUNTA(B$2:$B135))</f>
        <v>134</v>
      </c>
      <c r="B135" s="54" t="str">
        <f>ISPLATNE_LISTE!B135</f>
        <v>Klub umjetničkog plivanja Dolfina</v>
      </c>
      <c r="C135" s="55" t="str">
        <f>ISPLATNE_LISTE!C135</f>
        <v>Pojedinacni</v>
      </c>
      <c r="D135" s="55" t="str">
        <f>ISPLATNE_LISTE!D135</f>
        <v>Umjetničko plivanje</v>
      </c>
      <c r="E135" s="56" t="str">
        <f>ISPLATNE_LISTE!F135</f>
        <v>III</v>
      </c>
      <c r="F135" s="98" t="e">
        <f>ISPLATNE_LISTE!#REF!</f>
        <v>#REF!</v>
      </c>
      <c r="G135" s="77" t="e">
        <f>SUM(ISPLATNE_LISTE!#REF!)</f>
        <v>#REF!</v>
      </c>
      <c r="H135" s="78"/>
      <c r="I135" s="77" t="e">
        <f t="shared" si="4"/>
        <v>#REF!</v>
      </c>
      <c r="J135" s="21" t="e">
        <f t="shared" si="5"/>
        <v>#REF!</v>
      </c>
      <c r="K135" s="143"/>
      <c r="L135" s="8"/>
      <c r="M135" s="8"/>
      <c r="N135" s="8"/>
      <c r="O135" s="8"/>
    </row>
    <row r="136" spans="1:15" x14ac:dyDescent="0.25">
      <c r="A136" s="7">
        <f>IF(ISBLANK(B136),"",COUNTA(B$2:$B136))</f>
        <v>135</v>
      </c>
      <c r="B136" s="54" t="str">
        <f>ISPLATNE_LISTE!B136</f>
        <v>Omladinski Vaterpolski klub Split</v>
      </c>
      <c r="C136" s="14" t="str">
        <f>ISPLATNE_LISTE!C136</f>
        <v>Ekipni</v>
      </c>
      <c r="D136" s="14" t="str">
        <f>ISPLATNE_LISTE!D136</f>
        <v>Vaterpolo</v>
      </c>
      <c r="E136" s="15" t="str">
        <f>ISPLATNE_LISTE!F136</f>
        <v>II</v>
      </c>
      <c r="F136" s="98" t="e">
        <f>ISPLATNE_LISTE!#REF!</f>
        <v>#REF!</v>
      </c>
      <c r="G136" s="77" t="e">
        <f>SUM(ISPLATNE_LISTE!#REF!)</f>
        <v>#REF!</v>
      </c>
      <c r="H136" s="78"/>
      <c r="I136" s="77" t="e">
        <f t="shared" si="4"/>
        <v>#REF!</v>
      </c>
      <c r="J136" s="21" t="e">
        <f t="shared" si="5"/>
        <v>#REF!</v>
      </c>
      <c r="K136" s="142"/>
      <c r="L136" s="8"/>
      <c r="M136" s="8"/>
      <c r="N136" s="8"/>
      <c r="O136" s="8"/>
    </row>
    <row r="137" spans="1:15" x14ac:dyDescent="0.25">
      <c r="A137" s="7">
        <f>IF(ISBLANK(B137),"",COUNTA(B$2:$B137))</f>
        <v>136</v>
      </c>
      <c r="B137" s="54" t="str">
        <f>ISPLATNE_LISTE!B137</f>
        <v>Vaterpolo klub POŠK 1937</v>
      </c>
      <c r="C137" s="55" t="str">
        <f>ISPLATNE_LISTE!C137</f>
        <v>Ekipni</v>
      </c>
      <c r="D137" s="55" t="str">
        <f>ISPLATNE_LISTE!D137</f>
        <v>Vaterpolo</v>
      </c>
      <c r="E137" s="56" t="str">
        <f>ISPLATNE_LISTE!F137</f>
        <v>II</v>
      </c>
      <c r="F137" s="98" t="e">
        <f>ISPLATNE_LISTE!#REF!</f>
        <v>#REF!</v>
      </c>
      <c r="G137" s="77" t="e">
        <f>SUM(ISPLATNE_LISTE!#REF!)</f>
        <v>#REF!</v>
      </c>
      <c r="H137" s="78"/>
      <c r="I137" s="77" t="e">
        <f t="shared" si="4"/>
        <v>#REF!</v>
      </c>
      <c r="J137" s="21" t="e">
        <f t="shared" si="5"/>
        <v>#REF!</v>
      </c>
      <c r="K137" s="143"/>
      <c r="L137" s="8"/>
      <c r="M137" s="8"/>
      <c r="N137" s="8"/>
      <c r="O137" s="8"/>
    </row>
    <row r="138" spans="1:15" x14ac:dyDescent="0.25">
      <c r="A138" s="7">
        <f>IF(ISBLANK(B138),"",COUNTA(B$2:$B138))</f>
        <v>137</v>
      </c>
      <c r="B138" s="54" t="str">
        <f>ISPLATNE_LISTE!B138</f>
        <v>Vaterpolski klub Jadran</v>
      </c>
      <c r="C138" s="14" t="str">
        <f>ISPLATNE_LISTE!C138</f>
        <v>Ekipni</v>
      </c>
      <c r="D138" s="14" t="str">
        <f>ISPLATNE_LISTE!D138</f>
        <v>Vaterpolo</v>
      </c>
      <c r="E138" s="15" t="str">
        <f>ISPLATNE_LISTE!F138</f>
        <v>I</v>
      </c>
      <c r="F138" s="98" t="e">
        <f>ISPLATNE_LISTE!#REF!</f>
        <v>#REF!</v>
      </c>
      <c r="G138" s="77" t="e">
        <f>SUM(ISPLATNE_LISTE!#REF!)</f>
        <v>#REF!</v>
      </c>
      <c r="H138" s="78"/>
      <c r="I138" s="77" t="e">
        <f t="shared" si="4"/>
        <v>#REF!</v>
      </c>
      <c r="J138" s="21" t="e">
        <f t="shared" si="5"/>
        <v>#REF!</v>
      </c>
      <c r="K138" s="142"/>
      <c r="L138" s="8"/>
      <c r="M138" s="8"/>
      <c r="N138" s="8"/>
      <c r="O138" s="8"/>
    </row>
    <row r="139" spans="1:15" x14ac:dyDescent="0.25">
      <c r="A139" s="7">
        <f>IF(ISBLANK(B139),"",COUNTA(B$2:$B139))</f>
        <v>138</v>
      </c>
      <c r="B139" s="54" t="str">
        <f>ISPLATNE_LISTE!B139</f>
        <v>Vaterpolski klub Mornar</v>
      </c>
      <c r="C139" s="55" t="str">
        <f>ISPLATNE_LISTE!C139</f>
        <v>Ekipni</v>
      </c>
      <c r="D139" s="55" t="str">
        <f>ISPLATNE_LISTE!D139</f>
        <v>Vaterpolo</v>
      </c>
      <c r="E139" s="56" t="str">
        <f>ISPLATNE_LISTE!F139</f>
        <v>I</v>
      </c>
      <c r="F139" s="98" t="e">
        <f>ISPLATNE_LISTE!#REF!</f>
        <v>#REF!</v>
      </c>
      <c r="G139" s="77" t="e">
        <f>SUM(ISPLATNE_LISTE!#REF!)</f>
        <v>#REF!</v>
      </c>
      <c r="H139" s="78"/>
      <c r="I139" s="77" t="e">
        <f t="shared" si="4"/>
        <v>#REF!</v>
      </c>
      <c r="J139" s="21" t="e">
        <f t="shared" si="5"/>
        <v>#REF!</v>
      </c>
      <c r="K139" s="143"/>
      <c r="L139" s="8"/>
      <c r="M139" s="8"/>
      <c r="N139" s="8"/>
      <c r="O139" s="8"/>
    </row>
    <row r="140" spans="1:15" x14ac:dyDescent="0.25">
      <c r="A140" s="7">
        <f>IF(ISBLANK(B140),"",COUNTA(B$2:$B140))</f>
        <v>139</v>
      </c>
      <c r="B140" s="54" t="str">
        <f>ISPLATNE_LISTE!B140</f>
        <v>Hrvatski veslački klub Gusar</v>
      </c>
      <c r="C140" s="55" t="str">
        <f>ISPLATNE_LISTE!C140</f>
        <v>Pojedinacni</v>
      </c>
      <c r="D140" s="55" t="str">
        <f>ISPLATNE_LISTE!D140</f>
        <v>Veslanje</v>
      </c>
      <c r="E140" s="56" t="str">
        <f>ISPLATNE_LISTE!F140</f>
        <v>II</v>
      </c>
      <c r="F140" s="98" t="e">
        <f>ISPLATNE_LISTE!#REF!</f>
        <v>#REF!</v>
      </c>
      <c r="G140" s="77" t="e">
        <f>SUM(ISPLATNE_LISTE!#REF!)</f>
        <v>#REF!</v>
      </c>
      <c r="H140" s="78"/>
      <c r="I140" s="77" t="e">
        <f t="shared" ref="I140:I145" si="6">H140-G140</f>
        <v>#REF!</v>
      </c>
      <c r="J140" s="21" t="e">
        <f t="shared" si="5"/>
        <v>#REF!</v>
      </c>
      <c r="K140" s="142"/>
      <c r="L140" s="8"/>
      <c r="M140" s="8"/>
      <c r="N140" s="8"/>
      <c r="O140" s="8"/>
    </row>
    <row r="141" spans="1:15" x14ac:dyDescent="0.25">
      <c r="A141" s="7">
        <f>IF(ISBLANK(B141),"",COUNTA(B$2:$B141))</f>
        <v>140</v>
      </c>
      <c r="B141" s="54" t="str">
        <f>ISPLATNE_LISTE!B141</f>
        <v>Hrvatski veslački klub Mornar</v>
      </c>
      <c r="C141" s="55" t="str">
        <f>ISPLATNE_LISTE!C141</f>
        <v>Pojedinacni</v>
      </c>
      <c r="D141" s="55" t="str">
        <f>ISPLATNE_LISTE!D141</f>
        <v>Veslanje</v>
      </c>
      <c r="E141" s="56" t="str">
        <f>ISPLATNE_LISTE!F141</f>
        <v>II</v>
      </c>
      <c r="F141" s="98" t="e">
        <f>ISPLATNE_LISTE!#REF!</f>
        <v>#REF!</v>
      </c>
      <c r="G141" s="77" t="e">
        <f>SUM(ISPLATNE_LISTE!#REF!)</f>
        <v>#REF!</v>
      </c>
      <c r="H141" s="78"/>
      <c r="I141" s="77" t="e">
        <f t="shared" si="6"/>
        <v>#REF!</v>
      </c>
      <c r="J141" s="21" t="e">
        <f t="shared" si="5"/>
        <v>#REF!</v>
      </c>
      <c r="K141" s="143"/>
      <c r="L141" s="8"/>
      <c r="M141" s="8"/>
      <c r="N141" s="8"/>
      <c r="O141" s="8"/>
    </row>
    <row r="142" spans="1:15" x14ac:dyDescent="0.25">
      <c r="A142" s="7">
        <f>IF(ISBLANK(B142),"",COUNTA(B$2:$B142))</f>
        <v>141</v>
      </c>
      <c r="B142" s="54" t="str">
        <f>ISPLATNE_LISTE!B142</f>
        <v>Veslački klub Val</v>
      </c>
      <c r="C142" s="55" t="str">
        <f>ISPLATNE_LISTE!C142</f>
        <v>Pojedinacni</v>
      </c>
      <c r="D142" s="55" t="str">
        <f>ISPLATNE_LISTE!D142</f>
        <v>Veslanje</v>
      </c>
      <c r="E142" s="56" t="str">
        <f>ISPLATNE_LISTE!F142</f>
        <v>-</v>
      </c>
      <c r="F142" s="98" t="e">
        <f>ISPLATNE_LISTE!#REF!</f>
        <v>#REF!</v>
      </c>
      <c r="G142" s="77" t="e">
        <f>SUM(ISPLATNE_LISTE!#REF!)</f>
        <v>#REF!</v>
      </c>
      <c r="H142" s="78"/>
      <c r="I142" s="77" t="e">
        <f t="shared" si="6"/>
        <v>#REF!</v>
      </c>
      <c r="J142" s="21" t="e">
        <f t="shared" si="5"/>
        <v>#REF!</v>
      </c>
      <c r="K142" s="142"/>
      <c r="L142" s="8"/>
      <c r="M142" s="8"/>
      <c r="N142" s="8"/>
      <c r="O142" s="8"/>
    </row>
    <row r="143" spans="1:15" x14ac:dyDescent="0.25">
      <c r="A143" s="7">
        <f>IF(ISBLANK(B143),"",COUNTA(B$2:$B143))</f>
        <v>142</v>
      </c>
      <c r="B143" s="54" t="str">
        <f>ISPLATNE_LISTE!B143</f>
        <v>Aero klub Split</v>
      </c>
      <c r="C143" s="55" t="str">
        <f>ISPLATNE_LISTE!C143</f>
        <v>Pojedinacni</v>
      </c>
      <c r="D143" s="55" t="str">
        <f>ISPLATNE_LISTE!D143</f>
        <v>Zrakoplovstvo</v>
      </c>
      <c r="E143" s="56" t="str">
        <f>ISPLATNE_LISTE!F143</f>
        <v>-</v>
      </c>
      <c r="F143" s="98" t="e">
        <f>ISPLATNE_LISTE!#REF!</f>
        <v>#REF!</v>
      </c>
      <c r="G143" s="77" t="e">
        <f>SUM(ISPLATNE_LISTE!#REF!)</f>
        <v>#REF!</v>
      </c>
      <c r="H143" s="78"/>
      <c r="I143" s="77" t="e">
        <f t="shared" si="6"/>
        <v>#REF!</v>
      </c>
      <c r="J143" s="21" t="e">
        <f t="shared" si="5"/>
        <v>#REF!</v>
      </c>
      <c r="K143" s="143"/>
      <c r="L143" s="8"/>
      <c r="M143" s="8"/>
      <c r="N143" s="8"/>
      <c r="O143" s="8"/>
    </row>
    <row r="144" spans="1:15" x14ac:dyDescent="0.25">
      <c r="A144" s="7">
        <f>IF(ISBLANK(B144),"",COUNTA(B$2:$B144))</f>
        <v>143</v>
      </c>
      <c r="B144" s="54" t="str">
        <f>ISPLATNE_LISTE!B144</f>
        <v>Aero klub Vitar</v>
      </c>
      <c r="C144" s="55" t="str">
        <f>ISPLATNE_LISTE!C144</f>
        <v>Pojedinacni</v>
      </c>
      <c r="D144" s="55" t="str">
        <f>ISPLATNE_LISTE!D144</f>
        <v>Zrakoplovstvo</v>
      </c>
      <c r="E144" s="56" t="str">
        <f>ISPLATNE_LISTE!F144</f>
        <v>-</v>
      </c>
      <c r="F144" s="98" t="e">
        <f>ISPLATNE_LISTE!#REF!</f>
        <v>#REF!</v>
      </c>
      <c r="G144" s="77" t="e">
        <f>SUM(ISPLATNE_LISTE!#REF!)</f>
        <v>#REF!</v>
      </c>
      <c r="H144" s="78"/>
      <c r="I144" s="77" t="e">
        <f t="shared" si="6"/>
        <v>#REF!</v>
      </c>
      <c r="J144" s="21" t="e">
        <f t="shared" si="5"/>
        <v>#REF!</v>
      </c>
      <c r="K144" s="143"/>
      <c r="L144" s="8"/>
      <c r="M144" s="8"/>
      <c r="N144" s="8"/>
      <c r="O144" s="8"/>
    </row>
    <row r="145" spans="1:15" x14ac:dyDescent="0.25">
      <c r="A145" s="7">
        <f>IF(ISBLANK(B145),"",COUNTA(B$2:$B145))</f>
        <v>144</v>
      </c>
      <c r="B145" s="54" t="str">
        <f>ISPLATNE_LISTE!B145</f>
        <v>Padobranski klub Graviton</v>
      </c>
      <c r="C145" s="55" t="str">
        <f>ISPLATNE_LISTE!C145</f>
        <v>Pojedinacni</v>
      </c>
      <c r="D145" s="55" t="str">
        <f>ISPLATNE_LISTE!D145</f>
        <v>Zrakoplovstvo</v>
      </c>
      <c r="E145" s="56" t="str">
        <f>ISPLATNE_LISTE!F145</f>
        <v>-</v>
      </c>
      <c r="F145" s="98" t="e">
        <f>ISPLATNE_LISTE!#REF!</f>
        <v>#REF!</v>
      </c>
      <c r="G145" s="77" t="e">
        <f>SUM(ISPLATNE_LISTE!#REF!)</f>
        <v>#REF!</v>
      </c>
      <c r="H145" s="78"/>
      <c r="I145" s="77" t="e">
        <f t="shared" si="6"/>
        <v>#REF!</v>
      </c>
      <c r="J145" s="21" t="e">
        <f t="shared" si="5"/>
        <v>#REF!</v>
      </c>
      <c r="K145" s="142"/>
      <c r="L145" s="8"/>
      <c r="M145" s="8"/>
      <c r="N145" s="8"/>
      <c r="O145" s="8"/>
    </row>
    <row r="146" spans="1:15" x14ac:dyDescent="0.25">
      <c r="A146" s="9"/>
      <c r="B146" s="11" t="s">
        <v>107</v>
      </c>
      <c r="C146" s="16"/>
      <c r="D146" s="16"/>
      <c r="E146" s="17"/>
      <c r="F146" s="99" t="e">
        <f>SUMIF($C$2:$C$145,"Pojedinacni",F$2:F$145)</f>
        <v>#REF!</v>
      </c>
      <c r="G146" s="99" t="e">
        <f t="shared" ref="G146:I146" si="7">SUMIF($C$2:$C$145,"Pojedinacni",G$2:G$145)</f>
        <v>#REF!</v>
      </c>
      <c r="H146" s="100">
        <f t="shared" si="7"/>
        <v>0</v>
      </c>
      <c r="I146" s="99" t="e">
        <f t="shared" si="7"/>
        <v>#REF!</v>
      </c>
      <c r="J146" s="23"/>
      <c r="K146" s="16"/>
      <c r="L146" s="8"/>
      <c r="M146" s="8"/>
      <c r="N146" s="8"/>
      <c r="O146" s="8"/>
    </row>
    <row r="147" spans="1:15" x14ac:dyDescent="0.25">
      <c r="A147" s="26"/>
      <c r="B147" s="33" t="s">
        <v>108</v>
      </c>
      <c r="C147" s="27"/>
      <c r="D147" s="27"/>
      <c r="E147" s="28"/>
      <c r="F147" s="101" t="e">
        <f>SUMIF($C$2:$C$145,"Ekipni",F$2:F$145)</f>
        <v>#REF!</v>
      </c>
      <c r="G147" s="101" t="e">
        <f t="shared" ref="G147:I147" si="8">SUMIF($C$2:$C$145,"Ekipni",G$2:G$145)</f>
        <v>#REF!</v>
      </c>
      <c r="H147" s="102">
        <f t="shared" si="8"/>
        <v>0</v>
      </c>
      <c r="I147" s="101" t="e">
        <f t="shared" si="8"/>
        <v>#REF!</v>
      </c>
      <c r="J147" s="29"/>
      <c r="K147" s="27"/>
      <c r="L147" s="8"/>
      <c r="M147" s="8"/>
      <c r="N147" s="8"/>
      <c r="O147" s="8"/>
    </row>
    <row r="148" spans="1:15" ht="15.75" thickBot="1" x14ac:dyDescent="0.3">
      <c r="A148" s="10"/>
      <c r="B148" s="34" t="s">
        <v>189</v>
      </c>
      <c r="C148" s="18"/>
      <c r="D148" s="18"/>
      <c r="E148" s="19"/>
      <c r="F148" s="103" t="e">
        <f>SUM(F146:F147)</f>
        <v>#REF!</v>
      </c>
      <c r="G148" s="103" t="e">
        <f t="shared" ref="G148:I148" si="9">SUM(G146:G147)</f>
        <v>#REF!</v>
      </c>
      <c r="H148" s="104">
        <f t="shared" si="9"/>
        <v>0</v>
      </c>
      <c r="I148" s="103" t="e">
        <f t="shared" si="9"/>
        <v>#REF!</v>
      </c>
      <c r="J148" s="24"/>
      <c r="K148" s="18"/>
      <c r="L148" s="8"/>
      <c r="M148" s="8"/>
      <c r="N148" s="8"/>
      <c r="O148" s="8"/>
    </row>
    <row r="149" spans="1:15" ht="15.75" thickTop="1" x14ac:dyDescent="0.25"/>
    <row r="150" spans="1:15" x14ac:dyDescent="0.25">
      <c r="A150" s="7">
        <v>1</v>
      </c>
      <c r="B150" s="54" t="e">
        <f>ISPLATNE_LISTE!#REF!</f>
        <v>#REF!</v>
      </c>
      <c r="C150" s="14" t="e">
        <f>ISPLATNE_LISTE!#REF!</f>
        <v>#REF!</v>
      </c>
      <c r="D150" s="14" t="e">
        <f>ISPLATNE_LISTE!#REF!</f>
        <v>#REF!</v>
      </c>
      <c r="E150" s="15" t="e">
        <f>ISPLATNE_LISTE!#REF!</f>
        <v>#REF!</v>
      </c>
      <c r="F150" s="98" t="e">
        <f>ISPLATNE_LISTE!#REF!</f>
        <v>#REF!</v>
      </c>
      <c r="G150" s="77" t="e">
        <f>SUM(ISPLATNE_LISTE!#REF!)</f>
        <v>#REF!</v>
      </c>
      <c r="H150" s="78"/>
      <c r="I150" s="77" t="e">
        <f t="shared" ref="I150:I156" si="10">H150-G150</f>
        <v>#REF!</v>
      </c>
      <c r="J150" s="21" t="e">
        <f t="shared" ref="J150:J156" si="11">IF(G150=0,0,H150/G150)</f>
        <v>#REF!</v>
      </c>
      <c r="K150" s="142"/>
      <c r="L150" s="8"/>
      <c r="M150" s="8"/>
      <c r="N150" s="8"/>
      <c r="O150" s="8"/>
    </row>
    <row r="151" spans="1:15" x14ac:dyDescent="0.25">
      <c r="A151" s="7">
        <v>2</v>
      </c>
      <c r="B151" s="54" t="e">
        <f>ISPLATNE_LISTE!#REF!</f>
        <v>#REF!</v>
      </c>
      <c r="C151" s="14" t="e">
        <f>ISPLATNE_LISTE!#REF!</f>
        <v>#REF!</v>
      </c>
      <c r="D151" s="14" t="e">
        <f>ISPLATNE_LISTE!#REF!</f>
        <v>#REF!</v>
      </c>
      <c r="E151" s="15" t="e">
        <f>ISPLATNE_LISTE!#REF!</f>
        <v>#REF!</v>
      </c>
      <c r="F151" s="98" t="e">
        <f>ISPLATNE_LISTE!#REF!</f>
        <v>#REF!</v>
      </c>
      <c r="G151" s="77" t="e">
        <f>SUM(ISPLATNE_LISTE!#REF!)</f>
        <v>#REF!</v>
      </c>
      <c r="H151" s="78"/>
      <c r="I151" s="77" t="e">
        <f t="shared" si="10"/>
        <v>#REF!</v>
      </c>
      <c r="J151" s="21" t="e">
        <f t="shared" si="11"/>
        <v>#REF!</v>
      </c>
      <c r="K151" s="142"/>
      <c r="L151" s="8"/>
      <c r="M151" s="8"/>
      <c r="N151" s="8"/>
      <c r="O151" s="8"/>
    </row>
    <row r="152" spans="1:15" x14ac:dyDescent="0.25">
      <c r="A152" s="64">
        <v>3</v>
      </c>
      <c r="B152" s="54" t="e">
        <f>ISPLATNE_LISTE!#REF!</f>
        <v>#REF!</v>
      </c>
      <c r="C152" s="55" t="e">
        <f>ISPLATNE_LISTE!#REF!</f>
        <v>#REF!</v>
      </c>
      <c r="D152" s="55" t="e">
        <f>ISPLATNE_LISTE!#REF!</f>
        <v>#REF!</v>
      </c>
      <c r="E152" s="56" t="e">
        <f>ISPLATNE_LISTE!#REF!</f>
        <v>#REF!</v>
      </c>
      <c r="F152" s="98" t="e">
        <f>ISPLATNE_LISTE!#REF!</f>
        <v>#REF!</v>
      </c>
      <c r="G152" s="77" t="e">
        <f>SUM(ISPLATNE_LISTE!#REF!)</f>
        <v>#REF!</v>
      </c>
      <c r="H152" s="78"/>
      <c r="I152" s="77" t="e">
        <f t="shared" si="10"/>
        <v>#REF!</v>
      </c>
      <c r="J152" s="21" t="e">
        <f t="shared" si="11"/>
        <v>#REF!</v>
      </c>
      <c r="K152" s="143"/>
      <c r="L152" s="8"/>
      <c r="M152" s="8"/>
      <c r="N152" s="8"/>
      <c r="O152" s="8"/>
    </row>
    <row r="153" spans="1:15" x14ac:dyDescent="0.25">
      <c r="A153" s="7">
        <v>4</v>
      </c>
      <c r="B153" s="54" t="e">
        <f>ISPLATNE_LISTE!#REF!</f>
        <v>#REF!</v>
      </c>
      <c r="C153" s="14" t="e">
        <f>ISPLATNE_LISTE!#REF!</f>
        <v>#REF!</v>
      </c>
      <c r="D153" s="14" t="e">
        <f>ISPLATNE_LISTE!#REF!</f>
        <v>#REF!</v>
      </c>
      <c r="E153" s="15" t="e">
        <f>ISPLATNE_LISTE!#REF!</f>
        <v>#REF!</v>
      </c>
      <c r="F153" s="98" t="e">
        <f>ISPLATNE_LISTE!#REF!</f>
        <v>#REF!</v>
      </c>
      <c r="G153" s="77" t="e">
        <f>SUM(ISPLATNE_LISTE!#REF!)</f>
        <v>#REF!</v>
      </c>
      <c r="H153" s="78"/>
      <c r="I153" s="77" t="e">
        <f t="shared" si="10"/>
        <v>#REF!</v>
      </c>
      <c r="J153" s="21" t="e">
        <f t="shared" si="11"/>
        <v>#REF!</v>
      </c>
      <c r="K153" s="142"/>
      <c r="L153" s="8"/>
      <c r="M153" s="8"/>
      <c r="N153" s="8"/>
      <c r="O153" s="8"/>
    </row>
    <row r="154" spans="1:15" x14ac:dyDescent="0.25">
      <c r="A154" s="65">
        <v>5</v>
      </c>
      <c r="B154" s="54" t="e">
        <f>ISPLATNE_LISTE!#REF!</f>
        <v>#REF!</v>
      </c>
      <c r="C154" s="55" t="e">
        <f>ISPLATNE_LISTE!#REF!</f>
        <v>#REF!</v>
      </c>
      <c r="D154" s="55" t="e">
        <f>ISPLATNE_LISTE!#REF!</f>
        <v>#REF!</v>
      </c>
      <c r="E154" s="56" t="e">
        <f>ISPLATNE_LISTE!#REF!</f>
        <v>#REF!</v>
      </c>
      <c r="F154" s="98" t="e">
        <f>ISPLATNE_LISTE!#REF!</f>
        <v>#REF!</v>
      </c>
      <c r="G154" s="77" t="e">
        <f>SUM(ISPLATNE_LISTE!#REF!)</f>
        <v>#REF!</v>
      </c>
      <c r="H154" s="78"/>
      <c r="I154" s="77" t="e">
        <f t="shared" si="10"/>
        <v>#REF!</v>
      </c>
      <c r="J154" s="21" t="e">
        <f t="shared" si="11"/>
        <v>#REF!</v>
      </c>
      <c r="K154" s="143"/>
      <c r="L154" s="8"/>
      <c r="M154" s="8"/>
      <c r="N154" s="8"/>
      <c r="O154" s="8"/>
    </row>
    <row r="155" spans="1:15" x14ac:dyDescent="0.25">
      <c r="A155" s="66">
        <v>6</v>
      </c>
      <c r="B155" s="54" t="e">
        <f>ISPLATNE_LISTE!#REF!</f>
        <v>#REF!</v>
      </c>
      <c r="C155" s="14" t="e">
        <f>ISPLATNE_LISTE!#REF!</f>
        <v>#REF!</v>
      </c>
      <c r="D155" s="14" t="e">
        <f>ISPLATNE_LISTE!#REF!</f>
        <v>#REF!</v>
      </c>
      <c r="E155" s="15" t="e">
        <f>ISPLATNE_LISTE!#REF!</f>
        <v>#REF!</v>
      </c>
      <c r="F155" s="98" t="e">
        <f>ISPLATNE_LISTE!#REF!</f>
        <v>#REF!</v>
      </c>
      <c r="G155" s="77" t="e">
        <f>SUM(ISPLATNE_LISTE!#REF!)</f>
        <v>#REF!</v>
      </c>
      <c r="H155" s="78"/>
      <c r="I155" s="77" t="e">
        <f t="shared" si="10"/>
        <v>#REF!</v>
      </c>
      <c r="J155" s="21" t="e">
        <f t="shared" si="11"/>
        <v>#REF!</v>
      </c>
      <c r="K155" s="142"/>
      <c r="L155" s="8"/>
      <c r="M155" s="8"/>
      <c r="N155" s="8"/>
      <c r="O155" s="8"/>
    </row>
    <row r="156" spans="1:15" x14ac:dyDescent="0.25">
      <c r="A156" s="65">
        <v>7</v>
      </c>
      <c r="B156" s="54" t="e">
        <f>ISPLATNE_LISTE!#REF!</f>
        <v>#REF!</v>
      </c>
      <c r="C156" s="55" t="e">
        <f>ISPLATNE_LISTE!#REF!</f>
        <v>#REF!</v>
      </c>
      <c r="D156" s="55" t="e">
        <f>ISPLATNE_LISTE!#REF!</f>
        <v>#REF!</v>
      </c>
      <c r="E156" s="56" t="e">
        <f>ISPLATNE_LISTE!#REF!</f>
        <v>#REF!</v>
      </c>
      <c r="F156" s="98" t="e">
        <f>ISPLATNE_LISTE!#REF!</f>
        <v>#REF!</v>
      </c>
      <c r="G156" s="77" t="e">
        <f>SUM(ISPLATNE_LISTE!#REF!)</f>
        <v>#REF!</v>
      </c>
      <c r="H156" s="78"/>
      <c r="I156" s="77" t="e">
        <f t="shared" si="10"/>
        <v>#REF!</v>
      </c>
      <c r="J156" s="21" t="e">
        <f t="shared" si="11"/>
        <v>#REF!</v>
      </c>
      <c r="K156" s="143"/>
      <c r="L156" s="8"/>
      <c r="M156" s="8"/>
      <c r="N156" s="8"/>
      <c r="O156" s="8"/>
    </row>
    <row r="157" spans="1:15" ht="15.75" thickBot="1" x14ac:dyDescent="0.3">
      <c r="A157" s="10"/>
      <c r="B157" s="12" t="s">
        <v>190</v>
      </c>
      <c r="C157" s="18"/>
      <c r="D157" s="18"/>
      <c r="E157" s="19"/>
      <c r="F157" s="105">
        <f>SUMIF($C$2:$C$156,"Savezi",F$2:F$156)</f>
        <v>0</v>
      </c>
      <c r="G157" s="103">
        <f>SUMIF($C$2:$C$156,"Savezi",G$2:G$156)</f>
        <v>0</v>
      </c>
      <c r="H157" s="104">
        <f>SUMIF($C$2:$C$156,"Savezi",H$2:H$156)</f>
        <v>0</v>
      </c>
      <c r="I157" s="103">
        <f>SUMIF($C$2:$C$156,"Savezi",I$2:I$156)</f>
        <v>0</v>
      </c>
      <c r="J157" s="24"/>
      <c r="K157" s="18"/>
      <c r="L157" s="8"/>
      <c r="M157" s="8"/>
      <c r="N157" s="8"/>
      <c r="O157" s="8"/>
    </row>
    <row r="158" spans="1:15" ht="15.75" thickTop="1" x14ac:dyDescent="0.25"/>
    <row r="159" spans="1:15" ht="15.75" thickBot="1" x14ac:dyDescent="0.3">
      <c r="A159" s="10"/>
      <c r="B159" s="12" t="s">
        <v>132</v>
      </c>
      <c r="C159" s="18"/>
      <c r="D159" s="18"/>
      <c r="E159" s="19"/>
      <c r="F159" s="105" t="e">
        <f>SUM(F148,F157)</f>
        <v>#REF!</v>
      </c>
      <c r="G159" s="103" t="e">
        <f t="shared" ref="G159:I159" si="12">SUM(G148,G157)</f>
        <v>#REF!</v>
      </c>
      <c r="H159" s="104">
        <f t="shared" si="12"/>
        <v>0</v>
      </c>
      <c r="I159" s="103" t="e">
        <f t="shared" si="12"/>
        <v>#REF!</v>
      </c>
      <c r="J159" s="24"/>
      <c r="K159" s="18"/>
      <c r="L159" s="8"/>
      <c r="M159" s="8"/>
      <c r="N159" s="8"/>
      <c r="O159" s="8"/>
    </row>
    <row r="160" spans="1:15" ht="15.75" thickTop="1" x14ac:dyDescent="0.25"/>
    <row r="162" spans="7:7" x14ac:dyDescent="0.25">
      <c r="G162" s="106"/>
    </row>
  </sheetData>
  <conditionalFormatting sqref="J2:J145 J150:J156">
    <cfRule type="cellIs" dxfId="3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62"/>
  <sheetViews>
    <sheetView workbookViewId="0">
      <pane ySplit="1" topLeftCell="A128" activePane="bottomLeft" state="frozen"/>
      <selection activeCell="H149" sqref="H149:H155"/>
      <selection pane="bottomLeft" activeCell="H150" sqref="H150:H156"/>
    </sheetView>
  </sheetViews>
  <sheetFormatPr defaultRowHeight="15" x14ac:dyDescent="0.25"/>
  <cols>
    <col min="1" max="1" width="5" style="2" bestFit="1" customWidth="1"/>
    <col min="2" max="2" width="49.7109375" bestFit="1" customWidth="1"/>
    <col min="3" max="4" width="15" customWidth="1"/>
    <col min="5" max="5" width="10" style="3" bestFit="1" customWidth="1"/>
    <col min="6" max="6" width="16.28515625" style="139" bestFit="1" customWidth="1"/>
    <col min="7" max="9" width="15.7109375" style="139" customWidth="1"/>
    <col min="10" max="10" width="15.7109375" style="25" customWidth="1"/>
    <col min="11" max="11" width="30.7109375" customWidth="1"/>
    <col min="12" max="12" width="16.7109375" style="4" bestFit="1" customWidth="1"/>
  </cols>
  <sheetData>
    <row r="1" spans="1:15" s="3" customFormat="1" ht="33" customHeight="1" thickBot="1" x14ac:dyDescent="0.3">
      <c r="A1" s="6"/>
      <c r="B1" s="1" t="s">
        <v>0</v>
      </c>
      <c r="C1" s="13" t="s">
        <v>104</v>
      </c>
      <c r="D1" s="13" t="s">
        <v>188</v>
      </c>
      <c r="E1" s="13" t="s">
        <v>103</v>
      </c>
      <c r="F1" s="128" t="s">
        <v>228</v>
      </c>
      <c r="G1" s="128" t="s">
        <v>118</v>
      </c>
      <c r="H1" s="129" t="s">
        <v>111</v>
      </c>
      <c r="I1" s="128" t="s">
        <v>115</v>
      </c>
      <c r="J1" s="20" t="s">
        <v>116</v>
      </c>
      <c r="K1" s="13" t="s">
        <v>209</v>
      </c>
    </row>
    <row r="2" spans="1:15" x14ac:dyDescent="0.25">
      <c r="A2" s="7">
        <f>IF(ISBLANK(B2),"",COUNTA(B2:$B$2))</f>
        <v>1</v>
      </c>
      <c r="B2" s="54" t="str">
        <f>ISPLATNE_LISTE!B2</f>
        <v>Atletski klub Hajduk</v>
      </c>
      <c r="C2" s="14" t="str">
        <f>ISPLATNE_LISTE!C2</f>
        <v>Pojedinacni</v>
      </c>
      <c r="D2" s="14" t="str">
        <f>ISPLATNE_LISTE!D2</f>
        <v>Atletika</v>
      </c>
      <c r="E2" s="15" t="str">
        <f>ISPLATNE_LISTE!F2</f>
        <v>IV</v>
      </c>
      <c r="F2" s="130" t="e">
        <f>ISPLATNE_LISTE!#REF!</f>
        <v>#REF!</v>
      </c>
      <c r="G2" s="131" t="e">
        <f>SUM(ISPLATNE_LISTE!#REF!)</f>
        <v>#REF!</v>
      </c>
      <c r="H2" s="132"/>
      <c r="I2" s="131" t="e">
        <f>H2-G2</f>
        <v>#REF!</v>
      </c>
      <c r="J2" s="21" t="e">
        <f>IF(G2=0,0,H2/G2)</f>
        <v>#REF!</v>
      </c>
      <c r="K2" s="142"/>
      <c r="L2" s="8"/>
      <c r="M2" s="8"/>
      <c r="N2" s="8"/>
      <c r="O2" s="8"/>
    </row>
    <row r="3" spans="1:15" x14ac:dyDescent="0.25">
      <c r="A3" s="7">
        <f>IF(ISBLANK(B3),"",COUNTA(B$2:$B3))</f>
        <v>2</v>
      </c>
      <c r="B3" s="54" t="str">
        <f>ISPLATNE_LISTE!B3</f>
        <v>Atletski sportski klub ASK</v>
      </c>
      <c r="C3" s="14" t="str">
        <f>ISPLATNE_LISTE!C3</f>
        <v>Pojedinacni</v>
      </c>
      <c r="D3" s="14" t="str">
        <f>ISPLATNE_LISTE!D3</f>
        <v>Atletika</v>
      </c>
      <c r="E3" s="15" t="str">
        <f>ISPLATNE_LISTE!F3</f>
        <v>I</v>
      </c>
      <c r="F3" s="130" t="e">
        <f>ISPLATNE_LISTE!#REF!</f>
        <v>#REF!</v>
      </c>
      <c r="G3" s="131" t="e">
        <f>SUM(ISPLATNE_LISTE!#REF!)</f>
        <v>#REF!</v>
      </c>
      <c r="H3" s="132"/>
      <c r="I3" s="131" t="e">
        <f t="shared" ref="I3:I65" si="0">H3-G3</f>
        <v>#REF!</v>
      </c>
      <c r="J3" s="21" t="e">
        <f t="shared" ref="J3:J65" si="1">IF(G3=0,0,H3/G3)</f>
        <v>#REF!</v>
      </c>
      <c r="K3" s="142"/>
      <c r="L3" s="8"/>
      <c r="M3" s="8"/>
      <c r="N3" s="8"/>
      <c r="O3" s="8"/>
    </row>
    <row r="4" spans="1:15" x14ac:dyDescent="0.25">
      <c r="A4" s="7">
        <f>IF(ISBLANK(B4),"",COUNTA(B$2:$B4))</f>
        <v>3</v>
      </c>
      <c r="B4" s="54" t="str">
        <f>ISPLATNE_LISTE!B4</f>
        <v>Maraton klub Marjan</v>
      </c>
      <c r="C4" s="14" t="str">
        <f>ISPLATNE_LISTE!C4</f>
        <v>Pojedinacni</v>
      </c>
      <c r="D4" s="14" t="str">
        <f>ISPLATNE_LISTE!D4</f>
        <v>Atletika</v>
      </c>
      <c r="E4" s="15" t="str">
        <f>ISPLATNE_LISTE!F4</f>
        <v>-</v>
      </c>
      <c r="F4" s="130" t="e">
        <f>ISPLATNE_LISTE!#REF!</f>
        <v>#REF!</v>
      </c>
      <c r="G4" s="131" t="e">
        <f>SUM(ISPLATNE_LISTE!#REF!)</f>
        <v>#REF!</v>
      </c>
      <c r="H4" s="132"/>
      <c r="I4" s="131" t="e">
        <f t="shared" si="0"/>
        <v>#REF!</v>
      </c>
      <c r="J4" s="21" t="e">
        <f t="shared" si="1"/>
        <v>#REF!</v>
      </c>
      <c r="K4" s="142"/>
      <c r="L4" s="8"/>
      <c r="M4" s="8"/>
      <c r="N4" s="8"/>
      <c r="O4" s="8"/>
    </row>
    <row r="5" spans="1:15" x14ac:dyDescent="0.25">
      <c r="A5" s="7">
        <f>IF(ISBLANK(B5),"",COUNTA(B$2:$B5))</f>
        <v>4</v>
      </c>
      <c r="B5" s="54" t="str">
        <f>ISPLATNE_LISTE!B5</f>
        <v>Auto klub Split Motorsport</v>
      </c>
      <c r="C5" s="14" t="str">
        <f>ISPLATNE_LISTE!C5</f>
        <v>Pojedinacni</v>
      </c>
      <c r="D5" s="14" t="str">
        <f>ISPLATNE_LISTE!D5</f>
        <v>Automotobilizam</v>
      </c>
      <c r="E5" s="15" t="str">
        <f>ISPLATNE_LISTE!F5</f>
        <v>-</v>
      </c>
      <c r="F5" s="130" t="e">
        <f>ISPLATNE_LISTE!#REF!</f>
        <v>#REF!</v>
      </c>
      <c r="G5" s="131" t="e">
        <f>SUM(ISPLATNE_LISTE!#REF!)</f>
        <v>#REF!</v>
      </c>
      <c r="H5" s="132"/>
      <c r="I5" s="131" t="e">
        <f t="shared" si="0"/>
        <v>#REF!</v>
      </c>
      <c r="J5" s="21" t="e">
        <f t="shared" si="1"/>
        <v>#REF!</v>
      </c>
      <c r="K5" s="142"/>
      <c r="L5" s="8"/>
      <c r="M5" s="8"/>
      <c r="N5" s="8"/>
      <c r="O5" s="8"/>
    </row>
    <row r="6" spans="1:15" x14ac:dyDescent="0.25">
      <c r="A6" s="64">
        <f>IF(ISBLANK(B6),"",COUNTA(B$2:$B6))</f>
        <v>5</v>
      </c>
      <c r="B6" s="54" t="str">
        <f>ISPLATNE_LISTE!B6</f>
        <v>Splitski autoklub</v>
      </c>
      <c r="C6" s="55" t="str">
        <f>ISPLATNE_LISTE!C6</f>
        <v>Pojedinacni</v>
      </c>
      <c r="D6" s="55" t="str">
        <f>ISPLATNE_LISTE!D6</f>
        <v>Automotobilizam</v>
      </c>
      <c r="E6" s="56" t="str">
        <f>ISPLATNE_LISTE!F6</f>
        <v>-</v>
      </c>
      <c r="F6" s="130" t="e">
        <f>ISPLATNE_LISTE!#REF!</f>
        <v>#REF!</v>
      </c>
      <c r="G6" s="131" t="e">
        <f>SUM(ISPLATNE_LISTE!#REF!)</f>
        <v>#REF!</v>
      </c>
      <c r="H6" s="132"/>
      <c r="I6" s="131" t="e">
        <f t="shared" si="0"/>
        <v>#REF!</v>
      </c>
      <c r="J6" s="21" t="e">
        <f t="shared" si="1"/>
        <v>#REF!</v>
      </c>
      <c r="K6" s="143"/>
      <c r="L6" s="8"/>
      <c r="M6" s="8"/>
      <c r="N6" s="8"/>
      <c r="O6" s="8"/>
    </row>
    <row r="7" spans="1:15" x14ac:dyDescent="0.25">
      <c r="A7" s="7">
        <f>IF(ISBLANK(B7),"",COUNTA(B$2:$B7))</f>
        <v>6</v>
      </c>
      <c r="B7" s="54" t="str">
        <f>ISPLATNE_LISTE!B7</f>
        <v>Badmintonski klub Split</v>
      </c>
      <c r="C7" s="14" t="str">
        <f>ISPLATNE_LISTE!C7</f>
        <v>Pojedinacni</v>
      </c>
      <c r="D7" s="14" t="str">
        <f>ISPLATNE_LISTE!D7</f>
        <v>Badminton</v>
      </c>
      <c r="E7" s="15" t="str">
        <f>ISPLATNE_LISTE!F7</f>
        <v>-</v>
      </c>
      <c r="F7" s="130" t="e">
        <f>ISPLATNE_LISTE!#REF!</f>
        <v>#REF!</v>
      </c>
      <c r="G7" s="131" t="e">
        <f>SUM(ISPLATNE_LISTE!#REF!)</f>
        <v>#REF!</v>
      </c>
      <c r="H7" s="132"/>
      <c r="I7" s="131" t="e">
        <f t="shared" si="0"/>
        <v>#REF!</v>
      </c>
      <c r="J7" s="21" t="e">
        <f t="shared" si="1"/>
        <v>#REF!</v>
      </c>
      <c r="K7" s="142"/>
      <c r="L7" s="8"/>
      <c r="M7" s="8"/>
      <c r="N7" s="8"/>
      <c r="O7" s="8"/>
    </row>
    <row r="8" spans="1:15" x14ac:dyDescent="0.25">
      <c r="A8" s="7">
        <f>IF(ISBLANK(B8),"",COUNTA(B$2:$B8))</f>
        <v>7</v>
      </c>
      <c r="B8" s="54" t="str">
        <f>ISPLATNE_LISTE!B8</f>
        <v>Baseball klub Nada SSM</v>
      </c>
      <c r="C8" s="14" t="str">
        <f>ISPLATNE_LISTE!C8</f>
        <v>Ekipni</v>
      </c>
      <c r="D8" s="14" t="str">
        <f>ISPLATNE_LISTE!D8</f>
        <v>Baseball</v>
      </c>
      <c r="E8" s="15" t="str">
        <f>ISPLATNE_LISTE!F8</f>
        <v>IV</v>
      </c>
      <c r="F8" s="130" t="e">
        <f>ISPLATNE_LISTE!#REF!</f>
        <v>#REF!</v>
      </c>
      <c r="G8" s="131" t="e">
        <f>SUM(ISPLATNE_LISTE!#REF!)</f>
        <v>#REF!</v>
      </c>
      <c r="H8" s="132"/>
      <c r="I8" s="131" t="e">
        <f t="shared" si="0"/>
        <v>#REF!</v>
      </c>
      <c r="J8" s="21" t="e">
        <f t="shared" si="1"/>
        <v>#REF!</v>
      </c>
      <c r="K8" s="142"/>
      <c r="L8" s="8"/>
      <c r="M8" s="8"/>
      <c r="N8" s="8"/>
      <c r="O8" s="8"/>
    </row>
    <row r="9" spans="1:15" x14ac:dyDescent="0.25">
      <c r="A9" s="64">
        <f>IF(ISBLANK(B9),"",COUNTA(B$2:$B9))</f>
        <v>8</v>
      </c>
      <c r="B9" s="54" t="str">
        <f>ISPLATNE_LISTE!B9</f>
        <v>Boćarski klub Nada</v>
      </c>
      <c r="C9" s="55" t="str">
        <f>ISPLATNE_LISTE!C9</f>
        <v>Pojedinacni</v>
      </c>
      <c r="D9" s="55" t="str">
        <f>ISPLATNE_LISTE!D9</f>
        <v>Boćanje volo</v>
      </c>
      <c r="E9" s="56" t="str">
        <f>ISPLATNE_LISTE!F9</f>
        <v>IV</v>
      </c>
      <c r="F9" s="130" t="e">
        <f>ISPLATNE_LISTE!#REF!</f>
        <v>#REF!</v>
      </c>
      <c r="G9" s="131" t="e">
        <f>SUM(ISPLATNE_LISTE!#REF!)</f>
        <v>#REF!</v>
      </c>
      <c r="H9" s="132"/>
      <c r="I9" s="131" t="e">
        <f t="shared" si="0"/>
        <v>#REF!</v>
      </c>
      <c r="J9" s="21" t="e">
        <f t="shared" si="1"/>
        <v>#REF!</v>
      </c>
      <c r="K9" s="143"/>
      <c r="L9" s="8"/>
      <c r="M9" s="8"/>
      <c r="N9" s="8"/>
      <c r="O9" s="8"/>
    </row>
    <row r="10" spans="1:15" x14ac:dyDescent="0.25">
      <c r="A10" s="7">
        <f>IF(ISBLANK(B10),"",COUNTA(B$2:$B10))</f>
        <v>9</v>
      </c>
      <c r="B10" s="54" t="str">
        <f>ISPLATNE_LISTE!B10</f>
        <v>Boćarski klub Veli Varoš</v>
      </c>
      <c r="C10" s="14" t="str">
        <f>ISPLATNE_LISTE!C10</f>
        <v>Pojedinacni</v>
      </c>
      <c r="D10" s="14" t="str">
        <f>ISPLATNE_LISTE!D10</f>
        <v>Boćanje volo</v>
      </c>
      <c r="E10" s="15" t="str">
        <f>ISPLATNE_LISTE!F10</f>
        <v>-</v>
      </c>
      <c r="F10" s="130" t="e">
        <f>ISPLATNE_LISTE!#REF!</f>
        <v>#REF!</v>
      </c>
      <c r="G10" s="131" t="e">
        <f>SUM(ISPLATNE_LISTE!#REF!)</f>
        <v>#REF!</v>
      </c>
      <c r="H10" s="132"/>
      <c r="I10" s="131" t="e">
        <f t="shared" si="0"/>
        <v>#REF!</v>
      </c>
      <c r="J10" s="21" t="e">
        <f t="shared" si="1"/>
        <v>#REF!</v>
      </c>
      <c r="K10" s="142"/>
      <c r="L10" s="8"/>
      <c r="M10" s="8"/>
      <c r="N10" s="8"/>
      <c r="O10" s="8"/>
    </row>
    <row r="11" spans="1:15" x14ac:dyDescent="0.25">
      <c r="A11" s="64">
        <f>IF(ISBLANK(B11),"",COUNTA(B$2:$B11))</f>
        <v>10</v>
      </c>
      <c r="B11" s="54" t="str">
        <f>ISPLATNE_LISTE!B11</f>
        <v>Boksački klub Grom</v>
      </c>
      <c r="C11" s="55" t="str">
        <f>ISPLATNE_LISTE!C11</f>
        <v>Pojedinacni</v>
      </c>
      <c r="D11" s="55" t="str">
        <f>ISPLATNE_LISTE!D11</f>
        <v>Boks</v>
      </c>
      <c r="E11" s="56" t="str">
        <f>ISPLATNE_LISTE!F11</f>
        <v>III</v>
      </c>
      <c r="F11" s="130" t="e">
        <f>ISPLATNE_LISTE!#REF!</f>
        <v>#REF!</v>
      </c>
      <c r="G11" s="131" t="e">
        <f>SUM(ISPLATNE_LISTE!#REF!)</f>
        <v>#REF!</v>
      </c>
      <c r="H11" s="132"/>
      <c r="I11" s="131" t="e">
        <f t="shared" si="0"/>
        <v>#REF!</v>
      </c>
      <c r="J11" s="21" t="e">
        <f t="shared" si="1"/>
        <v>#REF!</v>
      </c>
      <c r="K11" s="143"/>
      <c r="L11" s="8"/>
      <c r="M11" s="8"/>
      <c r="N11" s="8"/>
      <c r="O11" s="8"/>
    </row>
    <row r="12" spans="1:15" x14ac:dyDescent="0.25">
      <c r="A12" s="7">
        <f>IF(ISBLANK(B12),"",COUNTA(B$2:$B12))</f>
        <v>11</v>
      </c>
      <c r="B12" s="54" t="str">
        <f>ISPLATNE_LISTE!B12</f>
        <v>Boksački klub Joker</v>
      </c>
      <c r="C12" s="14" t="str">
        <f>ISPLATNE_LISTE!C12</f>
        <v>Pojedinacni</v>
      </c>
      <c r="D12" s="14" t="str">
        <f>ISPLATNE_LISTE!D12</f>
        <v>Boks</v>
      </c>
      <c r="E12" s="15" t="str">
        <f>ISPLATNE_LISTE!F12</f>
        <v>-</v>
      </c>
      <c r="F12" s="130" t="e">
        <f>ISPLATNE_LISTE!#REF!</f>
        <v>#REF!</v>
      </c>
      <c r="G12" s="131" t="e">
        <f>SUM(ISPLATNE_LISTE!#REF!)</f>
        <v>#REF!</v>
      </c>
      <c r="H12" s="132"/>
      <c r="I12" s="131" t="e">
        <f t="shared" si="0"/>
        <v>#REF!</v>
      </c>
      <c r="J12" s="21" t="e">
        <f t="shared" si="1"/>
        <v>#REF!</v>
      </c>
      <c r="K12" s="142"/>
      <c r="L12" s="8"/>
      <c r="M12" s="8"/>
      <c r="N12" s="8"/>
      <c r="O12" s="8"/>
    </row>
    <row r="13" spans="1:15" x14ac:dyDescent="0.25">
      <c r="A13" s="7">
        <f>IF(ISBLANK(B13),"",COUNTA(B$2:$B13))</f>
        <v>12</v>
      </c>
      <c r="B13" s="54" t="str">
        <f>ISPLATNE_LISTE!B13</f>
        <v>Boksački klub Marjan</v>
      </c>
      <c r="C13" s="14" t="str">
        <f>ISPLATNE_LISTE!C13</f>
        <v>Pojedinacni</v>
      </c>
      <c r="D13" s="14" t="str">
        <f>ISPLATNE_LISTE!D13</f>
        <v>Boks</v>
      </c>
      <c r="E13" s="15" t="str">
        <f>ISPLATNE_LISTE!F13</f>
        <v>IV</v>
      </c>
      <c r="F13" s="130" t="e">
        <f>ISPLATNE_LISTE!#REF!</f>
        <v>#REF!</v>
      </c>
      <c r="G13" s="131" t="e">
        <f>SUM(ISPLATNE_LISTE!#REF!)</f>
        <v>#REF!</v>
      </c>
      <c r="H13" s="132"/>
      <c r="I13" s="131" t="e">
        <f t="shared" si="0"/>
        <v>#REF!</v>
      </c>
      <c r="J13" s="21" t="e">
        <f t="shared" si="1"/>
        <v>#REF!</v>
      </c>
      <c r="K13" s="142"/>
      <c r="L13" s="8"/>
      <c r="M13" s="8"/>
      <c r="N13" s="8"/>
      <c r="O13" s="8"/>
    </row>
    <row r="14" spans="1:15" x14ac:dyDescent="0.25">
      <c r="A14" s="7">
        <f>IF(ISBLANK(B14),"",COUNTA(B$2:$B14))</f>
        <v>13</v>
      </c>
      <c r="B14" s="54" t="str">
        <f>ISPLATNE_LISTE!B14</f>
        <v>Boksački klub Pauk</v>
      </c>
      <c r="C14" s="14" t="str">
        <f>ISPLATNE_LISTE!C14</f>
        <v>Pojedinacni</v>
      </c>
      <c r="D14" s="14" t="str">
        <f>ISPLATNE_LISTE!D14</f>
        <v>Boks</v>
      </c>
      <c r="E14" s="15" t="str">
        <f>ISPLATNE_LISTE!F14</f>
        <v>-</v>
      </c>
      <c r="F14" s="130" t="e">
        <f>ISPLATNE_LISTE!#REF!</f>
        <v>#REF!</v>
      </c>
      <c r="G14" s="131" t="e">
        <f>SUM(ISPLATNE_LISTE!#REF!)</f>
        <v>#REF!</v>
      </c>
      <c r="H14" s="132"/>
      <c r="I14" s="131" t="e">
        <f t="shared" si="0"/>
        <v>#REF!</v>
      </c>
      <c r="J14" s="21" t="e">
        <f t="shared" si="1"/>
        <v>#REF!</v>
      </c>
      <c r="K14" s="142"/>
      <c r="L14" s="8"/>
      <c r="M14" s="8"/>
      <c r="N14" s="8"/>
      <c r="O14" s="8"/>
    </row>
    <row r="15" spans="1:15" x14ac:dyDescent="0.25">
      <c r="A15" s="64">
        <f>IF(ISBLANK(B15),"",COUNTA(B$2:$B15))</f>
        <v>14</v>
      </c>
      <c r="B15" s="54" t="str">
        <f>ISPLATNE_LISTE!B15</f>
        <v>Boksački klub Pit Bull</v>
      </c>
      <c r="C15" s="55" t="str">
        <f>ISPLATNE_LISTE!C15</f>
        <v>Pojedinacni</v>
      </c>
      <c r="D15" s="55" t="str">
        <f>ISPLATNE_LISTE!D15</f>
        <v>Boks</v>
      </c>
      <c r="E15" s="56" t="str">
        <f>ISPLATNE_LISTE!F15</f>
        <v>IV</v>
      </c>
      <c r="F15" s="130" t="e">
        <f>ISPLATNE_LISTE!#REF!</f>
        <v>#REF!</v>
      </c>
      <c r="G15" s="131" t="e">
        <f>SUM(ISPLATNE_LISTE!#REF!)</f>
        <v>#REF!</v>
      </c>
      <c r="H15" s="132"/>
      <c r="I15" s="131" t="e">
        <f t="shared" si="0"/>
        <v>#REF!</v>
      </c>
      <c r="J15" s="21" t="e">
        <f t="shared" si="1"/>
        <v>#REF!</v>
      </c>
      <c r="K15" s="143"/>
      <c r="L15" s="8"/>
      <c r="M15" s="8"/>
      <c r="N15" s="8"/>
      <c r="O15" s="8"/>
    </row>
    <row r="16" spans="1:15" x14ac:dyDescent="0.25">
      <c r="A16" s="7">
        <f>IF(ISBLANK(B16),"",COUNTA(B$2:$B16))</f>
        <v>15</v>
      </c>
      <c r="B16" s="54" t="str">
        <f>ISPLATNE_LISTE!B16</f>
        <v>Boksački klub Split</v>
      </c>
      <c r="C16" s="14" t="str">
        <f>ISPLATNE_LISTE!C16</f>
        <v>Pojedinacni</v>
      </c>
      <c r="D16" s="14" t="str">
        <f>ISPLATNE_LISTE!D16</f>
        <v>Boks</v>
      </c>
      <c r="E16" s="15" t="str">
        <f>ISPLATNE_LISTE!F16</f>
        <v>IV</v>
      </c>
      <c r="F16" s="130" t="e">
        <f>ISPLATNE_LISTE!#REF!</f>
        <v>#REF!</v>
      </c>
      <c r="G16" s="131" t="e">
        <f>SUM(ISPLATNE_LISTE!#REF!)</f>
        <v>#REF!</v>
      </c>
      <c r="H16" s="132"/>
      <c r="I16" s="131" t="e">
        <f t="shared" si="0"/>
        <v>#REF!</v>
      </c>
      <c r="J16" s="21" t="e">
        <f t="shared" si="1"/>
        <v>#REF!</v>
      </c>
      <c r="K16" s="142"/>
      <c r="L16" s="8"/>
      <c r="M16" s="8"/>
      <c r="N16" s="8"/>
      <c r="O16" s="8"/>
    </row>
    <row r="17" spans="1:15" x14ac:dyDescent="0.25">
      <c r="A17" s="7">
        <f>IF(ISBLANK(B17),"",COUNTA(B$2:$B17))</f>
        <v>16</v>
      </c>
      <c r="B17" s="54" t="str">
        <f>ISPLATNE_LISTE!B17</f>
        <v>Boksački klub Torcida</v>
      </c>
      <c r="C17" s="14" t="str">
        <f>ISPLATNE_LISTE!C17</f>
        <v>Pojedinacni</v>
      </c>
      <c r="D17" s="14" t="str">
        <f>ISPLATNE_LISTE!D17</f>
        <v>Boks</v>
      </c>
      <c r="E17" s="15" t="str">
        <f>ISPLATNE_LISTE!F17</f>
        <v>III</v>
      </c>
      <c r="F17" s="130" t="e">
        <f>ISPLATNE_LISTE!#REF!</f>
        <v>#REF!</v>
      </c>
      <c r="G17" s="131" t="e">
        <f>SUM(ISPLATNE_LISTE!#REF!)</f>
        <v>#REF!</v>
      </c>
      <c r="H17" s="132"/>
      <c r="I17" s="131" t="e">
        <f t="shared" si="0"/>
        <v>#REF!</v>
      </c>
      <c r="J17" s="21" t="e">
        <f t="shared" si="1"/>
        <v>#REF!</v>
      </c>
      <c r="K17" s="142"/>
      <c r="L17" s="8"/>
      <c r="M17" s="8"/>
      <c r="N17" s="8"/>
      <c r="O17" s="8"/>
    </row>
    <row r="18" spans="1:15" x14ac:dyDescent="0.25">
      <c r="A18" s="64">
        <f>IF(ISBLANK(B18),"",COUNTA(B$2:$B18))</f>
        <v>17</v>
      </c>
      <c r="B18" s="54" t="str">
        <f>ISPLATNE_LISTE!B18</f>
        <v>Cheerleading klub Noa</v>
      </c>
      <c r="C18" s="55" t="str">
        <f>ISPLATNE_LISTE!C18</f>
        <v>Pojedinacni</v>
      </c>
      <c r="D18" s="55" t="str">
        <f>ISPLATNE_LISTE!D18</f>
        <v>Cheeerleading</v>
      </c>
      <c r="E18" s="56" t="str">
        <f>ISPLATNE_LISTE!F18</f>
        <v>II</v>
      </c>
      <c r="F18" s="130" t="e">
        <f>ISPLATNE_LISTE!#REF!</f>
        <v>#REF!</v>
      </c>
      <c r="G18" s="131" t="e">
        <f>SUM(ISPLATNE_LISTE!#REF!)</f>
        <v>#REF!</v>
      </c>
      <c r="H18" s="132"/>
      <c r="I18" s="131" t="e">
        <f t="shared" si="0"/>
        <v>#REF!</v>
      </c>
      <c r="J18" s="21" t="e">
        <f t="shared" si="1"/>
        <v>#REF!</v>
      </c>
      <c r="K18" s="143"/>
      <c r="L18" s="8"/>
      <c r="M18" s="8"/>
      <c r="N18" s="8"/>
      <c r="O18" s="8"/>
    </row>
    <row r="19" spans="1:15" x14ac:dyDescent="0.25">
      <c r="A19" s="7">
        <f>IF(ISBLANK(B19),"",COUNTA(B$2:$B19))</f>
        <v>18</v>
      </c>
      <c r="B19" s="54" t="str">
        <f>ISPLATNE_LISTE!B19</f>
        <v>Cheerleading klub Sedmi vjetar</v>
      </c>
      <c r="C19" s="14" t="str">
        <f>ISPLATNE_LISTE!C19</f>
        <v>Pojedinacni</v>
      </c>
      <c r="D19" s="14" t="str">
        <f>ISPLATNE_LISTE!D19</f>
        <v>Cheeerleading</v>
      </c>
      <c r="E19" s="15" t="str">
        <f>ISPLATNE_LISTE!F19</f>
        <v>-</v>
      </c>
      <c r="F19" s="130" t="e">
        <f>ISPLATNE_LISTE!#REF!</f>
        <v>#REF!</v>
      </c>
      <c r="G19" s="131" t="e">
        <f>SUM(ISPLATNE_LISTE!#REF!)</f>
        <v>#REF!</v>
      </c>
      <c r="H19" s="132"/>
      <c r="I19" s="131" t="e">
        <f t="shared" si="0"/>
        <v>#REF!</v>
      </c>
      <c r="J19" s="21" t="e">
        <f t="shared" si="1"/>
        <v>#REF!</v>
      </c>
      <c r="K19" s="142"/>
      <c r="L19" s="8"/>
      <c r="M19" s="8"/>
      <c r="N19" s="8"/>
      <c r="O19" s="8"/>
    </row>
    <row r="20" spans="1:15" x14ac:dyDescent="0.25">
      <c r="A20" s="64">
        <f>IF(ISBLANK(B20),"",COUNTA(B$2:$B20))</f>
        <v>19</v>
      </c>
      <c r="B20" s="54" t="str">
        <f>ISPLATNE_LISTE!B20</f>
        <v>Klub daljinskog plivanja POŠK</v>
      </c>
      <c r="C20" s="55" t="str">
        <f>ISPLATNE_LISTE!C20</f>
        <v>Pojedinacni</v>
      </c>
      <c r="D20" s="55" t="str">
        <f>ISPLATNE_LISTE!D20</f>
        <v>Daljinsko plivanje</v>
      </c>
      <c r="E20" s="56" t="str">
        <f>ISPLATNE_LISTE!F20</f>
        <v>IV</v>
      </c>
      <c r="F20" s="130" t="e">
        <f>ISPLATNE_LISTE!#REF!</f>
        <v>#REF!</v>
      </c>
      <c r="G20" s="131" t="e">
        <f>SUM(ISPLATNE_LISTE!#REF!)</f>
        <v>#REF!</v>
      </c>
      <c r="H20" s="132"/>
      <c r="I20" s="131" t="e">
        <f t="shared" si="0"/>
        <v>#REF!</v>
      </c>
      <c r="J20" s="21" t="e">
        <f t="shared" si="1"/>
        <v>#REF!</v>
      </c>
      <c r="K20" s="143"/>
      <c r="L20" s="8"/>
      <c r="M20" s="8"/>
      <c r="N20" s="8"/>
      <c r="O20" s="8"/>
    </row>
    <row r="21" spans="1:15" x14ac:dyDescent="0.25">
      <c r="A21" s="7">
        <f>IF(ISBLANK(B21),"",COUNTA(B$2:$B21))</f>
        <v>20</v>
      </c>
      <c r="B21" s="54" t="str">
        <f>ISPLATNE_LISTE!B21</f>
        <v>Klub daljinskog plivanja Split</v>
      </c>
      <c r="C21" s="14" t="str">
        <f>ISPLATNE_LISTE!C21</f>
        <v>Pojedinacni</v>
      </c>
      <c r="D21" s="14" t="str">
        <f>ISPLATNE_LISTE!D21</f>
        <v>Daljinsko plivanje</v>
      </c>
      <c r="E21" s="15" t="str">
        <f>ISPLATNE_LISTE!F21</f>
        <v>IV</v>
      </c>
      <c r="F21" s="130" t="e">
        <f>ISPLATNE_LISTE!#REF!</f>
        <v>#REF!</v>
      </c>
      <c r="G21" s="131" t="e">
        <f>SUM(ISPLATNE_LISTE!#REF!)</f>
        <v>#REF!</v>
      </c>
      <c r="H21" s="132"/>
      <c r="I21" s="131" t="e">
        <f t="shared" si="0"/>
        <v>#REF!</v>
      </c>
      <c r="J21" s="21" t="e">
        <f t="shared" si="1"/>
        <v>#REF!</v>
      </c>
      <c r="K21" s="142"/>
      <c r="L21" s="8"/>
      <c r="M21" s="8"/>
      <c r="N21" s="8"/>
      <c r="O21" s="8"/>
    </row>
    <row r="22" spans="1:15" x14ac:dyDescent="0.25">
      <c r="A22" s="64">
        <f>IF(ISBLANK(B22),"",COUNTA(B$2:$B22))</f>
        <v>21</v>
      </c>
      <c r="B22" s="54" t="str">
        <f>ISPLATNE_LISTE!B22</f>
        <v>Klub dizača utega Split</v>
      </c>
      <c r="C22" s="55" t="str">
        <f>ISPLATNE_LISTE!C22</f>
        <v>Pojedinacni</v>
      </c>
      <c r="D22" s="55" t="str">
        <f>ISPLATNE_LISTE!D22</f>
        <v>Dizanje utega</v>
      </c>
      <c r="E22" s="56" t="str">
        <f>ISPLATNE_LISTE!F22</f>
        <v>IV</v>
      </c>
      <c r="F22" s="130" t="e">
        <f>ISPLATNE_LISTE!#REF!</f>
        <v>#REF!</v>
      </c>
      <c r="G22" s="131" t="e">
        <f>SUM(ISPLATNE_LISTE!#REF!)</f>
        <v>#REF!</v>
      </c>
      <c r="H22" s="132"/>
      <c r="I22" s="131" t="e">
        <f t="shared" si="0"/>
        <v>#REF!</v>
      </c>
      <c r="J22" s="21" t="e">
        <f t="shared" si="1"/>
        <v>#REF!</v>
      </c>
      <c r="K22" s="143"/>
      <c r="L22" s="8"/>
      <c r="M22" s="8"/>
      <c r="N22" s="8"/>
      <c r="O22" s="8"/>
    </row>
    <row r="23" spans="1:15" x14ac:dyDescent="0.25">
      <c r="A23" s="7">
        <f>IF(ISBLANK(B23),"",COUNTA(B$2:$B23))</f>
        <v>22</v>
      </c>
      <c r="B23" s="54" t="str">
        <f>ISPLATNE_LISTE!B23</f>
        <v>Gimnastički klub Marjan</v>
      </c>
      <c r="C23" s="14" t="str">
        <f>ISPLATNE_LISTE!C23</f>
        <v>Pojedinacni</v>
      </c>
      <c r="D23" s="14" t="str">
        <f>ISPLATNE_LISTE!D23</f>
        <v>Gimnastika</v>
      </c>
      <c r="E23" s="15" t="str">
        <f>ISPLATNE_LISTE!F23</f>
        <v>I</v>
      </c>
      <c r="F23" s="130" t="e">
        <f>ISPLATNE_LISTE!#REF!</f>
        <v>#REF!</v>
      </c>
      <c r="G23" s="131" t="e">
        <f>SUM(ISPLATNE_LISTE!#REF!)</f>
        <v>#REF!</v>
      </c>
      <c r="H23" s="132"/>
      <c r="I23" s="131" t="e">
        <f t="shared" si="0"/>
        <v>#REF!</v>
      </c>
      <c r="J23" s="21" t="e">
        <f t="shared" si="1"/>
        <v>#REF!</v>
      </c>
      <c r="K23" s="142"/>
      <c r="L23" s="8"/>
      <c r="M23" s="8"/>
      <c r="N23" s="8"/>
      <c r="O23" s="8"/>
    </row>
    <row r="24" spans="1:15" x14ac:dyDescent="0.25">
      <c r="A24" s="64">
        <f>IF(ISBLANK(B24),"",COUNTA(B$2:$B24))</f>
        <v>23</v>
      </c>
      <c r="B24" s="54" t="str">
        <f>ISPLATNE_LISTE!B24</f>
        <v>Gimnastički klub Split</v>
      </c>
      <c r="C24" s="55" t="str">
        <f>ISPLATNE_LISTE!C24</f>
        <v>Pojedinacni</v>
      </c>
      <c r="D24" s="55" t="str">
        <f>ISPLATNE_LISTE!D24</f>
        <v>Gimnastika</v>
      </c>
      <c r="E24" s="56" t="str">
        <f>ISPLATNE_LISTE!F24</f>
        <v>II</v>
      </c>
      <c r="F24" s="130" t="e">
        <f>ISPLATNE_LISTE!#REF!</f>
        <v>#REF!</v>
      </c>
      <c r="G24" s="131" t="e">
        <f>SUM(ISPLATNE_LISTE!#REF!)</f>
        <v>#REF!</v>
      </c>
      <c r="H24" s="132"/>
      <c r="I24" s="131" t="e">
        <f t="shared" si="0"/>
        <v>#REF!</v>
      </c>
      <c r="J24" s="21" t="e">
        <f t="shared" si="1"/>
        <v>#REF!</v>
      </c>
      <c r="K24" s="143"/>
      <c r="L24" s="8"/>
      <c r="M24" s="8"/>
      <c r="N24" s="8"/>
      <c r="O24" s="8"/>
    </row>
    <row r="25" spans="1:15" x14ac:dyDescent="0.25">
      <c r="A25" s="7">
        <f>IF(ISBLANK(B25),"",COUNTA(B$2:$B25))</f>
        <v>24</v>
      </c>
      <c r="B25" s="54" t="str">
        <f>ISPLATNE_LISTE!B25</f>
        <v>Klub ritmičko športske gimnastike Floramye</v>
      </c>
      <c r="C25" s="14" t="str">
        <f>ISPLATNE_LISTE!C25</f>
        <v>Pojedinacni</v>
      </c>
      <c r="D25" s="14" t="str">
        <f>ISPLATNE_LISTE!D25</f>
        <v>Gimnastika</v>
      </c>
      <c r="E25" s="15" t="str">
        <f>ISPLATNE_LISTE!F25</f>
        <v>IV</v>
      </c>
      <c r="F25" s="130" t="e">
        <f>ISPLATNE_LISTE!#REF!</f>
        <v>#REF!</v>
      </c>
      <c r="G25" s="131" t="e">
        <f>SUM(ISPLATNE_LISTE!#REF!)</f>
        <v>#REF!</v>
      </c>
      <c r="H25" s="132"/>
      <c r="I25" s="131" t="e">
        <f t="shared" si="0"/>
        <v>#REF!</v>
      </c>
      <c r="J25" s="21" t="e">
        <f t="shared" si="1"/>
        <v>#REF!</v>
      </c>
      <c r="K25" s="142"/>
      <c r="L25" s="8"/>
      <c r="M25" s="8"/>
      <c r="N25" s="8"/>
      <c r="O25" s="8"/>
    </row>
    <row r="26" spans="1:15" x14ac:dyDescent="0.25">
      <c r="A26" s="64">
        <f>IF(ISBLANK(B26),"",COUNTA(B$2:$B26))</f>
        <v>25</v>
      </c>
      <c r="B26" s="54" t="str">
        <f>ISPLATNE_LISTE!B26</f>
        <v>Golf klub Split 1700</v>
      </c>
      <c r="C26" s="55" t="str">
        <f>ISPLATNE_LISTE!C26</f>
        <v>Pojedinacni</v>
      </c>
      <c r="D26" s="55" t="str">
        <f>ISPLATNE_LISTE!D26</f>
        <v>Golf</v>
      </c>
      <c r="E26" s="56" t="str">
        <f>ISPLATNE_LISTE!F26</f>
        <v>-</v>
      </c>
      <c r="F26" s="130" t="e">
        <f>ISPLATNE_LISTE!#REF!</f>
        <v>#REF!</v>
      </c>
      <c r="G26" s="131" t="e">
        <f>SUM(ISPLATNE_LISTE!#REF!)</f>
        <v>#REF!</v>
      </c>
      <c r="H26" s="132"/>
      <c r="I26" s="131" t="e">
        <f t="shared" si="0"/>
        <v>#REF!</v>
      </c>
      <c r="J26" s="21" t="e">
        <f t="shared" si="1"/>
        <v>#REF!</v>
      </c>
      <c r="K26" s="143"/>
      <c r="L26" s="8"/>
      <c r="M26" s="8"/>
      <c r="N26" s="8"/>
      <c r="O26" s="8"/>
    </row>
    <row r="27" spans="1:15" x14ac:dyDescent="0.25">
      <c r="A27" s="7">
        <f>IF(ISBLANK(B27),"",COUNTA(B$2:$B27))</f>
        <v>26</v>
      </c>
      <c r="B27" s="54" t="str">
        <f>ISPLATNE_LISTE!B27</f>
        <v>Hrvački klub Split</v>
      </c>
      <c r="C27" s="14" t="str">
        <f>ISPLATNE_LISTE!C27</f>
        <v>Pojedinacni</v>
      </c>
      <c r="D27" s="14" t="str">
        <f>ISPLATNE_LISTE!D27</f>
        <v>Hrvanje</v>
      </c>
      <c r="E27" s="15" t="str">
        <f>ISPLATNE_LISTE!F27</f>
        <v>III</v>
      </c>
      <c r="F27" s="130" t="e">
        <f>ISPLATNE_LISTE!#REF!</f>
        <v>#REF!</v>
      </c>
      <c r="G27" s="131" t="e">
        <f>SUM(ISPLATNE_LISTE!#REF!)</f>
        <v>#REF!</v>
      </c>
      <c r="H27" s="132"/>
      <c r="I27" s="131" t="e">
        <f t="shared" si="0"/>
        <v>#REF!</v>
      </c>
      <c r="J27" s="21" t="e">
        <f t="shared" si="1"/>
        <v>#REF!</v>
      </c>
      <c r="K27" s="142"/>
      <c r="L27" s="8"/>
      <c r="M27" s="8"/>
      <c r="N27" s="8"/>
      <c r="O27" s="8"/>
    </row>
    <row r="28" spans="1:15" x14ac:dyDescent="0.25">
      <c r="A28" s="7">
        <f>IF(ISBLANK(B28),"",COUNTA(B$2:$B28))</f>
        <v>27</v>
      </c>
      <c r="B28" s="54" t="str">
        <f>ISPLATNE_LISTE!B28</f>
        <v>Jedriličarski klub Labud</v>
      </c>
      <c r="C28" s="14" t="str">
        <f>ISPLATNE_LISTE!C28</f>
        <v>Pojedinacni</v>
      </c>
      <c r="D28" s="14" t="str">
        <f>ISPLATNE_LISTE!D28</f>
        <v>Jedrenje</v>
      </c>
      <c r="E28" s="15" t="str">
        <f>ISPLATNE_LISTE!F28</f>
        <v>II</v>
      </c>
      <c r="F28" s="130" t="e">
        <f>ISPLATNE_LISTE!#REF!</f>
        <v>#REF!</v>
      </c>
      <c r="G28" s="131" t="e">
        <f>SUM(ISPLATNE_LISTE!#REF!)</f>
        <v>#REF!</v>
      </c>
      <c r="H28" s="132"/>
      <c r="I28" s="131" t="e">
        <f t="shared" si="0"/>
        <v>#REF!</v>
      </c>
      <c r="J28" s="21" t="e">
        <f t="shared" si="1"/>
        <v>#REF!</v>
      </c>
      <c r="K28" s="142"/>
      <c r="L28" s="8"/>
      <c r="M28" s="8"/>
      <c r="N28" s="8"/>
      <c r="O28" s="8"/>
    </row>
    <row r="29" spans="1:15" x14ac:dyDescent="0.25">
      <c r="A29" s="7">
        <f>IF(ISBLANK(B29),"",COUNTA(B$2:$B29))</f>
        <v>28</v>
      </c>
      <c r="B29" s="54" t="str">
        <f>ISPLATNE_LISTE!B29</f>
        <v>Jedriličarski klub Mornar</v>
      </c>
      <c r="C29" s="14" t="str">
        <f>ISPLATNE_LISTE!C29</f>
        <v>Pojedinacni</v>
      </c>
      <c r="D29" s="14" t="str">
        <f>ISPLATNE_LISTE!D29</f>
        <v>Jedrenje</v>
      </c>
      <c r="E29" s="15" t="str">
        <f>ISPLATNE_LISTE!F29</f>
        <v>I</v>
      </c>
      <c r="F29" s="130" t="e">
        <f>ISPLATNE_LISTE!#REF!</f>
        <v>#REF!</v>
      </c>
      <c r="G29" s="131" t="e">
        <f>SUM(ISPLATNE_LISTE!#REF!)</f>
        <v>#REF!</v>
      </c>
      <c r="H29" s="132"/>
      <c r="I29" s="131" t="e">
        <f t="shared" si="0"/>
        <v>#REF!</v>
      </c>
      <c r="J29" s="21" t="e">
        <f t="shared" si="1"/>
        <v>#REF!</v>
      </c>
      <c r="K29" s="142"/>
      <c r="L29" s="8"/>
      <c r="M29" s="8"/>
      <c r="N29" s="8"/>
      <c r="O29" s="8"/>
    </row>
    <row r="30" spans="1:15" x14ac:dyDescent="0.25">
      <c r="A30" s="64">
        <f>IF(ISBLANK(B30),"",COUNTA(B$2:$B30))</f>
        <v>29</v>
      </c>
      <c r="B30" s="54" t="str">
        <f>ISPLATNE_LISTE!B30</f>
        <v>Jedriličarski klub Split</v>
      </c>
      <c r="C30" s="55" t="str">
        <f>ISPLATNE_LISTE!C30</f>
        <v>Pojedinacni</v>
      </c>
      <c r="D30" s="55" t="str">
        <f>ISPLATNE_LISTE!D30</f>
        <v>Jedrenje</v>
      </c>
      <c r="E30" s="56" t="str">
        <f>ISPLATNE_LISTE!F30</f>
        <v>I</v>
      </c>
      <c r="F30" s="130" t="e">
        <f>ISPLATNE_LISTE!#REF!</f>
        <v>#REF!</v>
      </c>
      <c r="G30" s="131" t="e">
        <f>SUM(ISPLATNE_LISTE!#REF!)</f>
        <v>#REF!</v>
      </c>
      <c r="H30" s="132"/>
      <c r="I30" s="131" t="e">
        <f t="shared" si="0"/>
        <v>#REF!</v>
      </c>
      <c r="J30" s="21" t="e">
        <f t="shared" si="1"/>
        <v>#REF!</v>
      </c>
      <c r="K30" s="143"/>
      <c r="L30" s="8"/>
      <c r="M30" s="8"/>
      <c r="N30" s="8"/>
      <c r="O30" s="8"/>
    </row>
    <row r="31" spans="1:15" x14ac:dyDescent="0.25">
      <c r="A31" s="7">
        <f>IF(ISBLANK(B31),"",COUNTA(B$2:$B31))</f>
        <v>30</v>
      </c>
      <c r="B31" s="54" t="str">
        <f>ISPLATNE_LISTE!B31</f>
        <v>Jedriličarski klub Zenta</v>
      </c>
      <c r="C31" s="14" t="str">
        <f>ISPLATNE_LISTE!C31</f>
        <v>Pojedinacni</v>
      </c>
      <c r="D31" s="14" t="str">
        <f>ISPLATNE_LISTE!D31</f>
        <v>Jedrenje</v>
      </c>
      <c r="E31" s="15" t="str">
        <f>ISPLATNE_LISTE!F31</f>
        <v>III</v>
      </c>
      <c r="F31" s="130" t="e">
        <f>ISPLATNE_LISTE!#REF!</f>
        <v>#REF!</v>
      </c>
      <c r="G31" s="131" t="e">
        <f>SUM(ISPLATNE_LISTE!#REF!)</f>
        <v>#REF!</v>
      </c>
      <c r="H31" s="132"/>
      <c r="I31" s="131" t="e">
        <f t="shared" si="0"/>
        <v>#REF!</v>
      </c>
      <c r="J31" s="21" t="e">
        <f t="shared" si="1"/>
        <v>#REF!</v>
      </c>
      <c r="K31" s="142"/>
      <c r="L31" s="8"/>
      <c r="M31" s="8"/>
      <c r="N31" s="8"/>
      <c r="O31" s="8"/>
    </row>
    <row r="32" spans="1:15" x14ac:dyDescent="0.25">
      <c r="A32" s="7">
        <f>IF(ISBLANK(B32),"",COUNTA(B$2:$B32))</f>
        <v>31</v>
      </c>
      <c r="B32" s="54" t="str">
        <f>ISPLATNE_LISTE!B32</f>
        <v>Akademski judo klub Student</v>
      </c>
      <c r="C32" s="14" t="str">
        <f>ISPLATNE_LISTE!C32</f>
        <v>Pojedinacni</v>
      </c>
      <c r="D32" s="14" t="str">
        <f>ISPLATNE_LISTE!D32</f>
        <v>Judo</v>
      </c>
      <c r="E32" s="15" t="str">
        <f>ISPLATNE_LISTE!F32</f>
        <v>II</v>
      </c>
      <c r="F32" s="130" t="e">
        <f>ISPLATNE_LISTE!#REF!</f>
        <v>#REF!</v>
      </c>
      <c r="G32" s="131" t="e">
        <f>SUM(ISPLATNE_LISTE!#REF!)</f>
        <v>#REF!</v>
      </c>
      <c r="H32" s="132"/>
      <c r="I32" s="131" t="e">
        <f t="shared" si="0"/>
        <v>#REF!</v>
      </c>
      <c r="J32" s="21" t="e">
        <f t="shared" si="1"/>
        <v>#REF!</v>
      </c>
      <c r="K32" s="142"/>
      <c r="L32" s="8"/>
      <c r="M32" s="8"/>
      <c r="N32" s="8"/>
      <c r="O32" s="8"/>
    </row>
    <row r="33" spans="1:15" x14ac:dyDescent="0.25">
      <c r="A33" s="7">
        <f>IF(ISBLANK(B33),"",COUNTA(B$2:$B33))</f>
        <v>32</v>
      </c>
      <c r="B33" s="54" t="str">
        <f>ISPLATNE_LISTE!B33</f>
        <v>Judo klub Marjan</v>
      </c>
      <c r="C33" s="14" t="str">
        <f>ISPLATNE_LISTE!C33</f>
        <v>Pojedinacni</v>
      </c>
      <c r="D33" s="14" t="str">
        <f>ISPLATNE_LISTE!D33</f>
        <v>Judo</v>
      </c>
      <c r="E33" s="15" t="str">
        <f>ISPLATNE_LISTE!F33</f>
        <v>III</v>
      </c>
      <c r="F33" s="130" t="e">
        <f>ISPLATNE_LISTE!#REF!</f>
        <v>#REF!</v>
      </c>
      <c r="G33" s="131" t="e">
        <f>SUM(ISPLATNE_LISTE!#REF!)</f>
        <v>#REF!</v>
      </c>
      <c r="H33" s="132"/>
      <c r="I33" s="131" t="e">
        <f t="shared" si="0"/>
        <v>#REF!</v>
      </c>
      <c r="J33" s="21" t="e">
        <f t="shared" si="1"/>
        <v>#REF!</v>
      </c>
      <c r="K33" s="142"/>
      <c r="L33" s="8"/>
      <c r="M33" s="8"/>
      <c r="N33" s="8"/>
      <c r="O33" s="8"/>
    </row>
    <row r="34" spans="1:15" x14ac:dyDescent="0.25">
      <c r="A34" s="7">
        <f>IF(ISBLANK(B34),"",COUNTA(B$2:$B34))</f>
        <v>33</v>
      </c>
      <c r="B34" s="54" t="str">
        <f>ISPLATNE_LISTE!B34</f>
        <v>Judo klub Pujanke</v>
      </c>
      <c r="C34" s="14" t="str">
        <f>ISPLATNE_LISTE!C34</f>
        <v>Pojedinacni</v>
      </c>
      <c r="D34" s="14" t="str">
        <f>ISPLATNE_LISTE!D34</f>
        <v>Judo</v>
      </c>
      <c r="E34" s="15" t="str">
        <f>ISPLATNE_LISTE!F34</f>
        <v>I</v>
      </c>
      <c r="F34" s="130" t="e">
        <f>ISPLATNE_LISTE!#REF!</f>
        <v>#REF!</v>
      </c>
      <c r="G34" s="131" t="e">
        <f>SUM(ISPLATNE_LISTE!#REF!)</f>
        <v>#REF!</v>
      </c>
      <c r="H34" s="132"/>
      <c r="I34" s="131" t="e">
        <f t="shared" si="0"/>
        <v>#REF!</v>
      </c>
      <c r="J34" s="21" t="e">
        <f t="shared" si="1"/>
        <v>#REF!</v>
      </c>
      <c r="K34" s="142"/>
      <c r="L34" s="8"/>
      <c r="M34" s="8"/>
      <c r="N34" s="8"/>
      <c r="O34" s="8"/>
    </row>
    <row r="35" spans="1:15" x14ac:dyDescent="0.25">
      <c r="A35" s="7">
        <f>IF(ISBLANK(B35),"",COUNTA(B$2:$B35))</f>
        <v>34</v>
      </c>
      <c r="B35" s="54" t="str">
        <f>ISPLATNE_LISTE!B35</f>
        <v>Judo klub Sokol</v>
      </c>
      <c r="C35" s="14" t="str">
        <f>ISPLATNE_LISTE!C35</f>
        <v>Pojedinacni</v>
      </c>
      <c r="D35" s="14" t="str">
        <f>ISPLATNE_LISTE!D35</f>
        <v>Judo</v>
      </c>
      <c r="E35" s="15" t="str">
        <f>ISPLATNE_LISTE!F35</f>
        <v>IV</v>
      </c>
      <c r="F35" s="130" t="e">
        <f>ISPLATNE_LISTE!#REF!</f>
        <v>#REF!</v>
      </c>
      <c r="G35" s="131" t="e">
        <f>SUM(ISPLATNE_LISTE!#REF!)</f>
        <v>#REF!</v>
      </c>
      <c r="H35" s="132"/>
      <c r="I35" s="131" t="e">
        <f t="shared" si="0"/>
        <v>#REF!</v>
      </c>
      <c r="J35" s="21" t="e">
        <f t="shared" si="1"/>
        <v>#REF!</v>
      </c>
      <c r="K35" s="142"/>
      <c r="L35" s="8"/>
      <c r="M35" s="8"/>
      <c r="N35" s="8"/>
      <c r="O35" s="8"/>
    </row>
    <row r="36" spans="1:15" x14ac:dyDescent="0.25">
      <c r="A36" s="7">
        <f>IF(ISBLANK(B36),"",COUNTA(B$2:$B36))</f>
        <v>35</v>
      </c>
      <c r="B36" s="54" t="str">
        <f>ISPLATNE_LISTE!B36</f>
        <v>Judo klub Split</v>
      </c>
      <c r="C36" s="14" t="str">
        <f>ISPLATNE_LISTE!C36</f>
        <v>Pojedinacni</v>
      </c>
      <c r="D36" s="14" t="str">
        <f>ISPLATNE_LISTE!D36</f>
        <v>Judo</v>
      </c>
      <c r="E36" s="15" t="str">
        <f>ISPLATNE_LISTE!F36</f>
        <v>IV</v>
      </c>
      <c r="F36" s="130" t="e">
        <f>ISPLATNE_LISTE!#REF!</f>
        <v>#REF!</v>
      </c>
      <c r="G36" s="131" t="e">
        <f>SUM(ISPLATNE_LISTE!#REF!)</f>
        <v>#REF!</v>
      </c>
      <c r="H36" s="132"/>
      <c r="I36" s="131" t="e">
        <f t="shared" si="0"/>
        <v>#REF!</v>
      </c>
      <c r="J36" s="21" t="e">
        <f t="shared" si="1"/>
        <v>#REF!</v>
      </c>
      <c r="K36" s="142"/>
      <c r="L36" s="8"/>
      <c r="M36" s="8"/>
      <c r="N36" s="8"/>
      <c r="O36" s="8"/>
    </row>
    <row r="37" spans="1:15" x14ac:dyDescent="0.25">
      <c r="A37" s="7">
        <f>IF(ISBLANK(B37),"",COUNTA(B$2:$B37))</f>
        <v>36</v>
      </c>
      <c r="B37" s="54" t="str">
        <f>ISPLATNE_LISTE!B37</f>
        <v>Rafting klub Cetina Raft-Slime</v>
      </c>
      <c r="C37" s="14" t="str">
        <f>ISPLATNE_LISTE!C37</f>
        <v>Pojedinacni</v>
      </c>
      <c r="D37" s="14" t="str">
        <f>ISPLATNE_LISTE!D37</f>
        <v>Kajak kanu</v>
      </c>
      <c r="E37" s="15" t="str">
        <f>ISPLATNE_LISTE!F37</f>
        <v>-</v>
      </c>
      <c r="F37" s="130" t="e">
        <f>ISPLATNE_LISTE!#REF!</f>
        <v>#REF!</v>
      </c>
      <c r="G37" s="131" t="e">
        <f>SUM(ISPLATNE_LISTE!#REF!)</f>
        <v>#REF!</v>
      </c>
      <c r="H37" s="132"/>
      <c r="I37" s="131" t="e">
        <f t="shared" si="0"/>
        <v>#REF!</v>
      </c>
      <c r="J37" s="21" t="e">
        <f t="shared" si="1"/>
        <v>#REF!</v>
      </c>
      <c r="K37" s="142"/>
      <c r="L37" s="8"/>
      <c r="M37" s="8"/>
      <c r="N37" s="8"/>
      <c r="O37" s="8"/>
    </row>
    <row r="38" spans="1:15" x14ac:dyDescent="0.25">
      <c r="A38" s="64">
        <f>IF(ISBLANK(B38),"",COUNTA(B$2:$B38))</f>
        <v>37</v>
      </c>
      <c r="B38" s="54" t="str">
        <f>ISPLATNE_LISTE!B38</f>
        <v>Karate klub Dalmacija</v>
      </c>
      <c r="C38" s="55" t="str">
        <f>ISPLATNE_LISTE!C38</f>
        <v>Pojedinacni</v>
      </c>
      <c r="D38" s="55" t="str">
        <f>ISPLATNE_LISTE!D38</f>
        <v>Karate</v>
      </c>
      <c r="E38" s="56" t="str">
        <f>ISPLATNE_LISTE!F38</f>
        <v>IV</v>
      </c>
      <c r="F38" s="130" t="e">
        <f>ISPLATNE_LISTE!#REF!</f>
        <v>#REF!</v>
      </c>
      <c r="G38" s="131" t="e">
        <f>SUM(ISPLATNE_LISTE!#REF!)</f>
        <v>#REF!</v>
      </c>
      <c r="H38" s="132"/>
      <c r="I38" s="131" t="e">
        <f t="shared" si="0"/>
        <v>#REF!</v>
      </c>
      <c r="J38" s="21" t="e">
        <f t="shared" si="1"/>
        <v>#REF!</v>
      </c>
      <c r="K38" s="143"/>
      <c r="L38" s="8"/>
      <c r="M38" s="8"/>
      <c r="N38" s="8"/>
      <c r="O38" s="8"/>
    </row>
    <row r="39" spans="1:15" x14ac:dyDescent="0.25">
      <c r="A39" s="7">
        <f>IF(ISBLANK(B39),"",COUNTA(B$2:$B39))</f>
        <v>38</v>
      </c>
      <c r="B39" s="54" t="str">
        <f>ISPLATNE_LISTE!B39</f>
        <v>Karate klub Galeb</v>
      </c>
      <c r="C39" s="14" t="str">
        <f>ISPLATNE_LISTE!C39</f>
        <v>Pojedinacni</v>
      </c>
      <c r="D39" s="14" t="str">
        <f>ISPLATNE_LISTE!D39</f>
        <v>Karate</v>
      </c>
      <c r="E39" s="15" t="str">
        <f>ISPLATNE_LISTE!F39</f>
        <v>-</v>
      </c>
      <c r="F39" s="130" t="e">
        <f>ISPLATNE_LISTE!#REF!</f>
        <v>#REF!</v>
      </c>
      <c r="G39" s="131" t="e">
        <f>SUM(ISPLATNE_LISTE!#REF!)</f>
        <v>#REF!</v>
      </c>
      <c r="H39" s="132"/>
      <c r="I39" s="131" t="e">
        <f t="shared" si="0"/>
        <v>#REF!</v>
      </c>
      <c r="J39" s="21" t="e">
        <f t="shared" si="1"/>
        <v>#REF!</v>
      </c>
      <c r="K39" s="142"/>
      <c r="L39" s="8"/>
      <c r="M39" s="8"/>
      <c r="N39" s="8"/>
      <c r="O39" s="8"/>
    </row>
    <row r="40" spans="1:15" x14ac:dyDescent="0.25">
      <c r="A40" s="64">
        <f>IF(ISBLANK(B40),"",COUNTA(B$2:$B40))</f>
        <v>39</v>
      </c>
      <c r="B40" s="54" t="str">
        <f>ISPLATNE_LISTE!B40</f>
        <v>Karate klub Jadran</v>
      </c>
      <c r="C40" s="55" t="str">
        <f>ISPLATNE_LISTE!C40</f>
        <v>Pojedinacni</v>
      </c>
      <c r="D40" s="55" t="str">
        <f>ISPLATNE_LISTE!D40</f>
        <v>Karate</v>
      </c>
      <c r="E40" s="56" t="str">
        <f>ISPLATNE_LISTE!F40</f>
        <v>-</v>
      </c>
      <c r="F40" s="130" t="e">
        <f>ISPLATNE_LISTE!#REF!</f>
        <v>#REF!</v>
      </c>
      <c r="G40" s="131" t="e">
        <f>SUM(ISPLATNE_LISTE!#REF!)</f>
        <v>#REF!</v>
      </c>
      <c r="H40" s="132"/>
      <c r="I40" s="131" t="e">
        <f t="shared" si="0"/>
        <v>#REF!</v>
      </c>
      <c r="J40" s="21" t="e">
        <f t="shared" si="1"/>
        <v>#REF!</v>
      </c>
      <c r="K40" s="143"/>
      <c r="L40" s="8"/>
      <c r="M40" s="8"/>
      <c r="N40" s="8"/>
      <c r="O40" s="8"/>
    </row>
    <row r="41" spans="1:15" x14ac:dyDescent="0.25">
      <c r="A41" s="7">
        <f>IF(ISBLANK(B41),"",COUNTA(B$2:$B41))</f>
        <v>40</v>
      </c>
      <c r="B41" s="54" t="str">
        <f>ISPLATNE_LISTE!B41</f>
        <v>Karate klub Sokol</v>
      </c>
      <c r="C41" s="14" t="str">
        <f>ISPLATNE_LISTE!C41</f>
        <v>Pojedinacni</v>
      </c>
      <c r="D41" s="14" t="str">
        <f>ISPLATNE_LISTE!D41</f>
        <v>Karate</v>
      </c>
      <c r="E41" s="15" t="str">
        <f>ISPLATNE_LISTE!F41</f>
        <v>IV</v>
      </c>
      <c r="F41" s="130" t="e">
        <f>ISPLATNE_LISTE!#REF!</f>
        <v>#REF!</v>
      </c>
      <c r="G41" s="131" t="e">
        <f>SUM(ISPLATNE_LISTE!#REF!)</f>
        <v>#REF!</v>
      </c>
      <c r="H41" s="132"/>
      <c r="I41" s="131" t="e">
        <f t="shared" si="0"/>
        <v>#REF!</v>
      </c>
      <c r="J41" s="21" t="e">
        <f t="shared" si="1"/>
        <v>#REF!</v>
      </c>
      <c r="K41" s="142"/>
      <c r="L41" s="8"/>
      <c r="M41" s="8"/>
      <c r="N41" s="8"/>
      <c r="O41" s="8"/>
    </row>
    <row r="42" spans="1:15" x14ac:dyDescent="0.25">
      <c r="A42" s="7">
        <f>IF(ISBLANK(B42),"",COUNTA(B$2:$B42))</f>
        <v>41</v>
      </c>
      <c r="B42" s="54" t="str">
        <f>ISPLATNE_LISTE!B42</f>
        <v>Karate klub Student</v>
      </c>
      <c r="C42" s="14" t="str">
        <f>ISPLATNE_LISTE!C42</f>
        <v>Pojedinacni</v>
      </c>
      <c r="D42" s="14" t="str">
        <f>ISPLATNE_LISTE!D42</f>
        <v>Karate</v>
      </c>
      <c r="E42" s="15" t="str">
        <f>ISPLATNE_LISTE!F42</f>
        <v>-</v>
      </c>
      <c r="F42" s="130" t="e">
        <f>ISPLATNE_LISTE!#REF!</f>
        <v>#REF!</v>
      </c>
      <c r="G42" s="131" t="e">
        <f>SUM(ISPLATNE_LISTE!#REF!)</f>
        <v>#REF!</v>
      </c>
      <c r="H42" s="132"/>
      <c r="I42" s="131" t="e">
        <f t="shared" si="0"/>
        <v>#REF!</v>
      </c>
      <c r="J42" s="21" t="e">
        <f t="shared" si="1"/>
        <v>#REF!</v>
      </c>
      <c r="K42" s="142"/>
      <c r="L42" s="8"/>
      <c r="M42" s="8"/>
      <c r="N42" s="8"/>
      <c r="O42" s="8"/>
    </row>
    <row r="43" spans="1:15" x14ac:dyDescent="0.25">
      <c r="A43" s="64">
        <f>IF(ISBLANK(B43),"",COUNTA(B$2:$B43))</f>
        <v>42</v>
      </c>
      <c r="B43" s="54" t="str">
        <f>ISPLATNE_LISTE!B43</f>
        <v>Kickboxing klub Ameno</v>
      </c>
      <c r="C43" s="55" t="str">
        <f>ISPLATNE_LISTE!C43</f>
        <v>Pojedinacni</v>
      </c>
      <c r="D43" s="55" t="str">
        <f>ISPLATNE_LISTE!D43</f>
        <v>Kick-boxing</v>
      </c>
      <c r="E43" s="56" t="str">
        <f>ISPLATNE_LISTE!F43</f>
        <v>III</v>
      </c>
      <c r="F43" s="130" t="e">
        <f>ISPLATNE_LISTE!#REF!</f>
        <v>#REF!</v>
      </c>
      <c r="G43" s="131" t="e">
        <f>SUM(ISPLATNE_LISTE!#REF!)</f>
        <v>#REF!</v>
      </c>
      <c r="H43" s="132"/>
      <c r="I43" s="131" t="e">
        <f t="shared" si="0"/>
        <v>#REF!</v>
      </c>
      <c r="J43" s="21" t="e">
        <f t="shared" si="1"/>
        <v>#REF!</v>
      </c>
      <c r="K43" s="143"/>
      <c r="L43" s="8"/>
      <c r="M43" s="8"/>
      <c r="N43" s="8"/>
      <c r="O43" s="8"/>
    </row>
    <row r="44" spans="1:15" x14ac:dyDescent="0.25">
      <c r="A44" s="7">
        <f>IF(ISBLANK(B44),"",COUNTA(B$2:$B44))</f>
        <v>43</v>
      </c>
      <c r="B44" s="54" t="str">
        <f>ISPLATNE_LISTE!B44</f>
        <v>Kickboxing klub Lotus</v>
      </c>
      <c r="C44" s="14" t="str">
        <f>ISPLATNE_LISTE!C44</f>
        <v>Pojedinacni</v>
      </c>
      <c r="D44" s="14" t="str">
        <f>ISPLATNE_LISTE!D44</f>
        <v>Kick-boxing</v>
      </c>
      <c r="E44" s="15" t="str">
        <f>ISPLATNE_LISTE!F44</f>
        <v>-</v>
      </c>
      <c r="F44" s="130" t="e">
        <f>ISPLATNE_LISTE!#REF!</f>
        <v>#REF!</v>
      </c>
      <c r="G44" s="131" t="e">
        <f>SUM(ISPLATNE_LISTE!#REF!)</f>
        <v>#REF!</v>
      </c>
      <c r="H44" s="132"/>
      <c r="I44" s="131" t="e">
        <f t="shared" si="0"/>
        <v>#REF!</v>
      </c>
      <c r="J44" s="21" t="e">
        <f t="shared" si="1"/>
        <v>#REF!</v>
      </c>
      <c r="K44" s="142"/>
      <c r="L44" s="8"/>
      <c r="M44" s="8"/>
      <c r="N44" s="8"/>
      <c r="O44" s="8"/>
    </row>
    <row r="45" spans="1:15" x14ac:dyDescent="0.25">
      <c r="A45" s="64">
        <f>IF(ISBLANK(B45),"",COUNTA(B$2:$B45))</f>
        <v>44</v>
      </c>
      <c r="B45" s="54" t="str">
        <f>ISPLATNE_LISTE!B45</f>
        <v>Kickboxing klub Mornar</v>
      </c>
      <c r="C45" s="55" t="str">
        <f>ISPLATNE_LISTE!C45</f>
        <v>Pojedinacni</v>
      </c>
      <c r="D45" s="55" t="str">
        <f>ISPLATNE_LISTE!D45</f>
        <v>Kick-boxing</v>
      </c>
      <c r="E45" s="56" t="str">
        <f>ISPLATNE_LISTE!F45</f>
        <v>III</v>
      </c>
      <c r="F45" s="130" t="e">
        <f>ISPLATNE_LISTE!#REF!</f>
        <v>#REF!</v>
      </c>
      <c r="G45" s="131" t="e">
        <f>SUM(ISPLATNE_LISTE!#REF!)</f>
        <v>#REF!</v>
      </c>
      <c r="H45" s="132"/>
      <c r="I45" s="131" t="e">
        <f t="shared" si="0"/>
        <v>#REF!</v>
      </c>
      <c r="J45" s="21" t="e">
        <f t="shared" si="1"/>
        <v>#REF!</v>
      </c>
      <c r="K45" s="143"/>
      <c r="L45" s="8"/>
      <c r="M45" s="8"/>
      <c r="N45" s="8"/>
      <c r="O45" s="8"/>
    </row>
    <row r="46" spans="1:15" x14ac:dyDescent="0.25">
      <c r="A46" s="7">
        <f>IF(ISBLANK(B46),"",COUNTA(B$2:$B46))</f>
        <v>45</v>
      </c>
      <c r="B46" s="54" t="str">
        <f>ISPLATNE_LISTE!B46</f>
        <v>Kickboxing klub Pauci</v>
      </c>
      <c r="C46" s="14" t="str">
        <f>ISPLATNE_LISTE!C46</f>
        <v>Pojedinacni</v>
      </c>
      <c r="D46" s="14" t="str">
        <f>ISPLATNE_LISTE!D46</f>
        <v>Kick-boxing</v>
      </c>
      <c r="E46" s="15" t="str">
        <f>ISPLATNE_LISTE!F46</f>
        <v>-</v>
      </c>
      <c r="F46" s="130" t="e">
        <f>ISPLATNE_LISTE!#REF!</f>
        <v>#REF!</v>
      </c>
      <c r="G46" s="131" t="e">
        <f>SUM(ISPLATNE_LISTE!#REF!)</f>
        <v>#REF!</v>
      </c>
      <c r="H46" s="132"/>
      <c r="I46" s="131" t="e">
        <f t="shared" si="0"/>
        <v>#REF!</v>
      </c>
      <c r="J46" s="21" t="e">
        <f t="shared" si="1"/>
        <v>#REF!</v>
      </c>
      <c r="K46" s="142"/>
      <c r="L46" s="8"/>
      <c r="M46" s="8"/>
      <c r="N46" s="8"/>
      <c r="O46" s="8"/>
    </row>
    <row r="47" spans="1:15" x14ac:dyDescent="0.25">
      <c r="A47" s="7">
        <f>IF(ISBLANK(B47),"",COUNTA(B$2:$B47))</f>
        <v>46</v>
      </c>
      <c r="B47" s="54" t="str">
        <f>ISPLATNE_LISTE!B47</f>
        <v>Kickboxing klub Pit Bull</v>
      </c>
      <c r="C47" s="14" t="str">
        <f>ISPLATNE_LISTE!C47</f>
        <v>Pojedinacni</v>
      </c>
      <c r="D47" s="14" t="str">
        <f>ISPLATNE_LISTE!D47</f>
        <v>Kick-boxing</v>
      </c>
      <c r="E47" s="15" t="str">
        <f>ISPLATNE_LISTE!F47</f>
        <v>I</v>
      </c>
      <c r="F47" s="130" t="e">
        <f>ISPLATNE_LISTE!#REF!</f>
        <v>#REF!</v>
      </c>
      <c r="G47" s="131" t="e">
        <f>SUM(ISPLATNE_LISTE!#REF!)</f>
        <v>#REF!</v>
      </c>
      <c r="H47" s="132"/>
      <c r="I47" s="131" t="e">
        <f t="shared" si="0"/>
        <v>#REF!</v>
      </c>
      <c r="J47" s="21" t="e">
        <f t="shared" si="1"/>
        <v>#REF!</v>
      </c>
      <c r="K47" s="142"/>
      <c r="L47" s="8"/>
      <c r="M47" s="8"/>
      <c r="N47" s="8"/>
      <c r="O47" s="8"/>
    </row>
    <row r="48" spans="1:15" x14ac:dyDescent="0.25">
      <c r="A48" s="7">
        <f>IF(ISBLANK(B48),"",COUNTA(B$2:$B48))</f>
        <v>47</v>
      </c>
      <c r="B48" s="54" t="str">
        <f>ISPLATNE_LISTE!B48</f>
        <v>Košarkaški klub Akademija Žana Lelas</v>
      </c>
      <c r="C48" s="14" t="str">
        <f>ISPLATNE_LISTE!C48</f>
        <v>Ekipni</v>
      </c>
      <c r="D48" s="14" t="str">
        <f>ISPLATNE_LISTE!D48</f>
        <v>Košarka</v>
      </c>
      <c r="E48" s="15" t="str">
        <f>ISPLATNE_LISTE!F48</f>
        <v>IV</v>
      </c>
      <c r="F48" s="130" t="e">
        <f>ISPLATNE_LISTE!#REF!</f>
        <v>#REF!</v>
      </c>
      <c r="G48" s="131" t="e">
        <f>SUM(ISPLATNE_LISTE!#REF!)</f>
        <v>#REF!</v>
      </c>
      <c r="H48" s="132"/>
      <c r="I48" s="131" t="e">
        <f t="shared" si="0"/>
        <v>#REF!</v>
      </c>
      <c r="J48" s="21" t="e">
        <f t="shared" si="1"/>
        <v>#REF!</v>
      </c>
      <c r="K48" s="142"/>
      <c r="L48" s="8"/>
      <c r="M48" s="8"/>
      <c r="N48" s="8"/>
      <c r="O48" s="8"/>
    </row>
    <row r="49" spans="1:15" x14ac:dyDescent="0.25">
      <c r="A49" s="64">
        <f>IF(ISBLANK(B49),"",COUNTA(B$2:$B49))</f>
        <v>48</v>
      </c>
      <c r="B49" s="54" t="str">
        <f>ISPLATNE_LISTE!B49</f>
        <v xml:space="preserve">Ženski košarkaški klub Split </v>
      </c>
      <c r="C49" s="55" t="str">
        <f>ISPLATNE_LISTE!C49</f>
        <v>Ekipni</v>
      </c>
      <c r="D49" s="55" t="str">
        <f>ISPLATNE_LISTE!D49</f>
        <v>Košarka</v>
      </c>
      <c r="E49" s="56" t="str">
        <f>ISPLATNE_LISTE!F49</f>
        <v>IV</v>
      </c>
      <c r="F49" s="130" t="e">
        <f>ISPLATNE_LISTE!#REF!</f>
        <v>#REF!</v>
      </c>
      <c r="G49" s="131" t="e">
        <f>SUM(ISPLATNE_LISTE!#REF!)</f>
        <v>#REF!</v>
      </c>
      <c r="H49" s="132"/>
      <c r="I49" s="131" t="e">
        <f t="shared" si="0"/>
        <v>#REF!</v>
      </c>
      <c r="J49" s="21" t="e">
        <f t="shared" si="1"/>
        <v>#REF!</v>
      </c>
      <c r="K49" s="143"/>
      <c r="L49" s="8"/>
      <c r="M49" s="8"/>
      <c r="N49" s="8"/>
      <c r="O49" s="8"/>
    </row>
    <row r="50" spans="1:15" x14ac:dyDescent="0.25">
      <c r="A50" s="7">
        <f>IF(ISBLANK(B50),"",COUNTA(B$2:$B50))</f>
        <v>49</v>
      </c>
      <c r="B50" s="54" t="str">
        <f>ISPLATNE_LISTE!B50</f>
        <v>Koturaljkaški klub Split</v>
      </c>
      <c r="C50" s="14" t="str">
        <f>ISPLATNE_LISTE!C50</f>
        <v>Pojedinacni</v>
      </c>
      <c r="D50" s="14" t="str">
        <f>ISPLATNE_LISTE!D50</f>
        <v>Koturaljkanje</v>
      </c>
      <c r="E50" s="15" t="str">
        <f>ISPLATNE_LISTE!F50</f>
        <v>-</v>
      </c>
      <c r="F50" s="130" t="e">
        <f>ISPLATNE_LISTE!#REF!</f>
        <v>#REF!</v>
      </c>
      <c r="G50" s="131" t="e">
        <f>SUM(ISPLATNE_LISTE!#REF!)</f>
        <v>#REF!</v>
      </c>
      <c r="H50" s="132"/>
      <c r="I50" s="131" t="e">
        <f t="shared" si="0"/>
        <v>#REF!</v>
      </c>
      <c r="J50" s="21" t="e">
        <f t="shared" si="1"/>
        <v>#REF!</v>
      </c>
      <c r="K50" s="142"/>
      <c r="L50" s="8"/>
      <c r="M50" s="8"/>
      <c r="N50" s="8"/>
      <c r="O50" s="8"/>
    </row>
    <row r="51" spans="1:15" x14ac:dyDescent="0.25">
      <c r="A51" s="64">
        <f>IF(ISBLANK(B51),"",COUNTA(B$2:$B51))</f>
        <v>50</v>
      </c>
      <c r="B51" s="54" t="str">
        <f>ISPLATNE_LISTE!B51</f>
        <v>Kuglački klub Brodosplit</v>
      </c>
      <c r="C51" s="55" t="str">
        <f>ISPLATNE_LISTE!C51</f>
        <v>Pojedinacni</v>
      </c>
      <c r="D51" s="55" t="str">
        <f>ISPLATNE_LISTE!D51</f>
        <v>Kuglanje</v>
      </c>
      <c r="E51" s="56" t="str">
        <f>ISPLATNE_LISTE!F51</f>
        <v>-</v>
      </c>
      <c r="F51" s="130" t="e">
        <f>ISPLATNE_LISTE!#REF!</f>
        <v>#REF!</v>
      </c>
      <c r="G51" s="131" t="e">
        <f>SUM(ISPLATNE_LISTE!#REF!)</f>
        <v>#REF!</v>
      </c>
      <c r="H51" s="132"/>
      <c r="I51" s="131" t="e">
        <f t="shared" si="0"/>
        <v>#REF!</v>
      </c>
      <c r="J51" s="21" t="e">
        <f t="shared" si="1"/>
        <v>#REF!</v>
      </c>
      <c r="K51" s="143"/>
      <c r="L51" s="8"/>
      <c r="M51" s="8"/>
      <c r="N51" s="8"/>
      <c r="O51" s="8"/>
    </row>
    <row r="52" spans="1:15" x14ac:dyDescent="0.25">
      <c r="A52" s="7">
        <f>IF(ISBLANK(B52),"",COUNTA(B$2:$B52))</f>
        <v>51</v>
      </c>
      <c r="B52" s="54" t="str">
        <f>ISPLATNE_LISTE!B52</f>
        <v>Kuglački klub Hrvatski vitezovi</v>
      </c>
      <c r="C52" s="14" t="str">
        <f>ISPLATNE_LISTE!C52</f>
        <v>Pojedinacni</v>
      </c>
      <c r="D52" s="14" t="str">
        <f>ISPLATNE_LISTE!D52</f>
        <v>Kuglanje</v>
      </c>
      <c r="E52" s="15" t="str">
        <f>ISPLATNE_LISTE!F52</f>
        <v>-</v>
      </c>
      <c r="F52" s="130" t="e">
        <f>ISPLATNE_LISTE!#REF!</f>
        <v>#REF!</v>
      </c>
      <c r="G52" s="131" t="e">
        <f>SUM(ISPLATNE_LISTE!#REF!)</f>
        <v>#REF!</v>
      </c>
      <c r="H52" s="132"/>
      <c r="I52" s="131" t="e">
        <f t="shared" si="0"/>
        <v>#REF!</v>
      </c>
      <c r="J52" s="21" t="e">
        <f t="shared" si="1"/>
        <v>#REF!</v>
      </c>
      <c r="K52" s="142"/>
      <c r="L52" s="8"/>
      <c r="M52" s="8"/>
      <c r="N52" s="8"/>
      <c r="O52" s="8"/>
    </row>
    <row r="53" spans="1:15" x14ac:dyDescent="0.25">
      <c r="A53" s="7">
        <f>IF(ISBLANK(B53),"",COUNTA(B$2:$B53))</f>
        <v>52</v>
      </c>
      <c r="B53" s="54" t="str">
        <f>ISPLATNE_LISTE!B53</f>
        <v>Kuglački klub Marjan 1934</v>
      </c>
      <c r="C53" s="14" t="str">
        <f>ISPLATNE_LISTE!C53</f>
        <v>Pojedinacni</v>
      </c>
      <c r="D53" s="14" t="str">
        <f>ISPLATNE_LISTE!D53</f>
        <v>Kuglanje</v>
      </c>
      <c r="E53" s="15" t="str">
        <f>ISPLATNE_LISTE!F53</f>
        <v>-</v>
      </c>
      <c r="F53" s="130" t="e">
        <f>ISPLATNE_LISTE!#REF!</f>
        <v>#REF!</v>
      </c>
      <c r="G53" s="131" t="e">
        <f>SUM(ISPLATNE_LISTE!#REF!)</f>
        <v>#REF!</v>
      </c>
      <c r="H53" s="132"/>
      <c r="I53" s="131" t="e">
        <f t="shared" si="0"/>
        <v>#REF!</v>
      </c>
      <c r="J53" s="21" t="e">
        <f t="shared" si="1"/>
        <v>#REF!</v>
      </c>
      <c r="K53" s="142"/>
      <c r="L53" s="8"/>
      <c r="M53" s="8"/>
      <c r="N53" s="8"/>
      <c r="O53" s="8"/>
    </row>
    <row r="54" spans="1:15" x14ac:dyDescent="0.25">
      <c r="A54" s="64">
        <f>IF(ISBLANK(B54),"",COUNTA(B$2:$B54))</f>
        <v>53</v>
      </c>
      <c r="B54" s="54" t="str">
        <f>ISPLATNE_LISTE!B54</f>
        <v>Kuglački klub Mertojak</v>
      </c>
      <c r="C54" s="55" t="str">
        <f>ISPLATNE_LISTE!C54</f>
        <v>Pojedinacni</v>
      </c>
      <c r="D54" s="55" t="str">
        <f>ISPLATNE_LISTE!D54</f>
        <v>Kuglanje</v>
      </c>
      <c r="E54" s="56" t="str">
        <f>ISPLATNE_LISTE!F54</f>
        <v>IV</v>
      </c>
      <c r="F54" s="130" t="e">
        <f>ISPLATNE_LISTE!#REF!</f>
        <v>#REF!</v>
      </c>
      <c r="G54" s="131" t="e">
        <f>SUM(ISPLATNE_LISTE!#REF!)</f>
        <v>#REF!</v>
      </c>
      <c r="H54" s="132"/>
      <c r="I54" s="131" t="e">
        <f t="shared" si="0"/>
        <v>#REF!</v>
      </c>
      <c r="J54" s="21" t="e">
        <f t="shared" si="1"/>
        <v>#REF!</v>
      </c>
      <c r="K54" s="143"/>
      <c r="L54" s="8"/>
      <c r="M54" s="8"/>
      <c r="N54" s="8"/>
      <c r="O54" s="8"/>
    </row>
    <row r="55" spans="1:15" x14ac:dyDescent="0.25">
      <c r="A55" s="7">
        <f>IF(ISBLANK(B55),"",COUNTA(B$2:$B55))</f>
        <v>54</v>
      </c>
      <c r="B55" s="54" t="str">
        <f>ISPLATNE_LISTE!B55</f>
        <v>Kuglački klub Poljud</v>
      </c>
      <c r="C55" s="14" t="str">
        <f>ISPLATNE_LISTE!C55</f>
        <v>Pojedinacni</v>
      </c>
      <c r="D55" s="14" t="str">
        <f>ISPLATNE_LISTE!D55</f>
        <v>Kuglanje</v>
      </c>
      <c r="E55" s="15" t="str">
        <f>ISPLATNE_LISTE!F55</f>
        <v>-</v>
      </c>
      <c r="F55" s="130" t="e">
        <f>ISPLATNE_LISTE!#REF!</f>
        <v>#REF!</v>
      </c>
      <c r="G55" s="131" t="e">
        <f>SUM(ISPLATNE_LISTE!#REF!)</f>
        <v>#REF!</v>
      </c>
      <c r="H55" s="132"/>
      <c r="I55" s="131" t="e">
        <f t="shared" si="0"/>
        <v>#REF!</v>
      </c>
      <c r="J55" s="21" t="e">
        <f t="shared" si="1"/>
        <v>#REF!</v>
      </c>
      <c r="K55" s="142"/>
      <c r="L55" s="8"/>
      <c r="M55" s="8"/>
      <c r="N55" s="8"/>
      <c r="O55" s="8"/>
    </row>
    <row r="56" spans="1:15" x14ac:dyDescent="0.25">
      <c r="A56" s="7">
        <f>IF(ISBLANK(B56),"",COUNTA(B$2:$B56))</f>
        <v>55</v>
      </c>
      <c r="B56" s="54" t="str">
        <f>ISPLATNE_LISTE!B56</f>
        <v>Kuglački klub Poštar</v>
      </c>
      <c r="C56" s="14" t="str">
        <f>ISPLATNE_LISTE!C56</f>
        <v>Pojedinacni</v>
      </c>
      <c r="D56" s="14" t="str">
        <f>ISPLATNE_LISTE!D56</f>
        <v>Kuglanje</v>
      </c>
      <c r="E56" s="15" t="str">
        <f>ISPLATNE_LISTE!F56</f>
        <v>IV</v>
      </c>
      <c r="F56" s="130" t="e">
        <f>ISPLATNE_LISTE!#REF!</f>
        <v>#REF!</v>
      </c>
      <c r="G56" s="131" t="e">
        <f>SUM(ISPLATNE_LISTE!#REF!)</f>
        <v>#REF!</v>
      </c>
      <c r="H56" s="132"/>
      <c r="I56" s="131" t="e">
        <f t="shared" si="0"/>
        <v>#REF!</v>
      </c>
      <c r="J56" s="21" t="e">
        <f t="shared" si="1"/>
        <v>#REF!</v>
      </c>
      <c r="K56" s="142"/>
      <c r="L56" s="8"/>
      <c r="M56" s="8"/>
      <c r="N56" s="8"/>
      <c r="O56" s="8"/>
    </row>
    <row r="57" spans="1:15" x14ac:dyDescent="0.25">
      <c r="A57" s="7">
        <f>IF(ISBLANK(B57),"",COUNTA(B$2:$B57))</f>
        <v>56</v>
      </c>
      <c r="B57" s="54" t="str">
        <f>ISPLATNE_LISTE!B57</f>
        <v>Kuglački klub Promet</v>
      </c>
      <c r="C57" s="14" t="str">
        <f>ISPLATNE_LISTE!C57</f>
        <v>Pojedinacni</v>
      </c>
      <c r="D57" s="14" t="str">
        <f>ISPLATNE_LISTE!D57</f>
        <v>Kuglanje</v>
      </c>
      <c r="E57" s="15" t="str">
        <f>ISPLATNE_LISTE!F57</f>
        <v>-</v>
      </c>
      <c r="F57" s="130" t="e">
        <f>ISPLATNE_LISTE!#REF!</f>
        <v>#REF!</v>
      </c>
      <c r="G57" s="131" t="e">
        <f>SUM(ISPLATNE_LISTE!#REF!)</f>
        <v>#REF!</v>
      </c>
      <c r="H57" s="132"/>
      <c r="I57" s="131" t="e">
        <f t="shared" si="0"/>
        <v>#REF!</v>
      </c>
      <c r="J57" s="21" t="e">
        <f t="shared" si="1"/>
        <v>#REF!</v>
      </c>
      <c r="K57" s="142"/>
      <c r="L57" s="8"/>
      <c r="M57" s="8"/>
      <c r="N57" s="8"/>
      <c r="O57" s="8"/>
    </row>
    <row r="58" spans="1:15" x14ac:dyDescent="0.25">
      <c r="A58" s="64">
        <f>IF(ISBLANK(B58),"",COUNTA(B$2:$B58))</f>
        <v>57</v>
      </c>
      <c r="B58" s="54" t="str">
        <f>ISPLATNE_LISTE!B58</f>
        <v>Kuglački klub Vrlika</v>
      </c>
      <c r="C58" s="55" t="str">
        <f>ISPLATNE_LISTE!C58</f>
        <v>Pojedinacni</v>
      </c>
      <c r="D58" s="55" t="str">
        <f>ISPLATNE_LISTE!D58</f>
        <v>Kuglanje</v>
      </c>
      <c r="E58" s="56" t="str">
        <f>ISPLATNE_LISTE!F58</f>
        <v>-</v>
      </c>
      <c r="F58" s="130" t="e">
        <f>ISPLATNE_LISTE!#REF!</f>
        <v>#REF!</v>
      </c>
      <c r="G58" s="131" t="e">
        <f>SUM(ISPLATNE_LISTE!#REF!)</f>
        <v>#REF!</v>
      </c>
      <c r="H58" s="132"/>
      <c r="I58" s="131" t="e">
        <f t="shared" si="0"/>
        <v>#REF!</v>
      </c>
      <c r="J58" s="21" t="e">
        <f t="shared" si="1"/>
        <v>#REF!</v>
      </c>
      <c r="K58" s="143"/>
      <c r="L58" s="8"/>
      <c r="M58" s="8"/>
      <c r="N58" s="8"/>
      <c r="O58" s="8"/>
    </row>
    <row r="59" spans="1:15" x14ac:dyDescent="0.25">
      <c r="A59" s="7">
        <f>IF(ISBLANK(B59),"",COUNTA(B$2:$B59))</f>
        <v>58</v>
      </c>
      <c r="B59" s="54" t="str">
        <f>ISPLATNE_LISTE!B59</f>
        <v>Ženski kuglački klub Split</v>
      </c>
      <c r="C59" s="14" t="str">
        <f>ISPLATNE_LISTE!C59</f>
        <v>Pojedinacni</v>
      </c>
      <c r="D59" s="14" t="str">
        <f>ISPLATNE_LISTE!D59</f>
        <v>Kuglanje</v>
      </c>
      <c r="E59" s="15" t="str">
        <f>ISPLATNE_LISTE!F59</f>
        <v>IV</v>
      </c>
      <c r="F59" s="130" t="e">
        <f>ISPLATNE_LISTE!#REF!</f>
        <v>#REF!</v>
      </c>
      <c r="G59" s="131" t="e">
        <f>SUM(ISPLATNE_LISTE!#REF!)</f>
        <v>#REF!</v>
      </c>
      <c r="H59" s="132"/>
      <c r="I59" s="131" t="e">
        <f t="shared" si="0"/>
        <v>#REF!</v>
      </c>
      <c r="J59" s="21" t="e">
        <f t="shared" si="1"/>
        <v>#REF!</v>
      </c>
      <c r="K59" s="142"/>
      <c r="L59" s="8"/>
      <c r="M59" s="8"/>
      <c r="N59" s="8"/>
      <c r="O59" s="8"/>
    </row>
    <row r="60" spans="1:15" x14ac:dyDescent="0.25">
      <c r="A60" s="7">
        <f>IF(ISBLANK(B60),"",COUNTA(B$2:$B60))</f>
        <v>59</v>
      </c>
      <c r="B60" s="54" t="str">
        <f>ISPLATNE_LISTE!B60</f>
        <v>Mačevalački klub Split</v>
      </c>
      <c r="C60" s="14" t="str">
        <f>ISPLATNE_LISTE!C60</f>
        <v>Pojedinacni</v>
      </c>
      <c r="D60" s="14" t="str">
        <f>ISPLATNE_LISTE!D60</f>
        <v>Mačevanje</v>
      </c>
      <c r="E60" s="15" t="str">
        <f>ISPLATNE_LISTE!F60</f>
        <v>III</v>
      </c>
      <c r="F60" s="130" t="e">
        <f>ISPLATNE_LISTE!#REF!</f>
        <v>#REF!</v>
      </c>
      <c r="G60" s="131" t="e">
        <f>SUM(ISPLATNE_LISTE!#REF!)</f>
        <v>#REF!</v>
      </c>
      <c r="H60" s="132"/>
      <c r="I60" s="131" t="e">
        <f t="shared" si="0"/>
        <v>#REF!</v>
      </c>
      <c r="J60" s="21" t="e">
        <f t="shared" si="1"/>
        <v>#REF!</v>
      </c>
      <c r="K60" s="142"/>
      <c r="L60" s="8"/>
      <c r="M60" s="8"/>
      <c r="N60" s="8"/>
      <c r="O60" s="8"/>
    </row>
    <row r="61" spans="1:15" x14ac:dyDescent="0.25">
      <c r="A61" s="7">
        <f>IF(ISBLANK(B61),"",COUNTA(B$2:$B61))</f>
        <v>60</v>
      </c>
      <c r="B61" s="54" t="str">
        <f>ISPLATNE_LISTE!B61</f>
        <v>Akademski malonogometni klub Universitas Split</v>
      </c>
      <c r="C61" s="14" t="str">
        <f>ISPLATNE_LISTE!C61</f>
        <v>Ekipni</v>
      </c>
      <c r="D61" s="14" t="str">
        <f>ISPLATNE_LISTE!D61</f>
        <v>Nogomet</v>
      </c>
      <c r="E61" s="15" t="str">
        <f>ISPLATNE_LISTE!F61</f>
        <v>II</v>
      </c>
      <c r="F61" s="130" t="e">
        <f>ISPLATNE_LISTE!#REF!</f>
        <v>#REF!</v>
      </c>
      <c r="G61" s="131" t="e">
        <f>SUM(ISPLATNE_LISTE!#REF!)</f>
        <v>#REF!</v>
      </c>
      <c r="H61" s="132"/>
      <c r="I61" s="131" t="e">
        <f t="shared" si="0"/>
        <v>#REF!</v>
      </c>
      <c r="J61" s="21" t="e">
        <f t="shared" si="1"/>
        <v>#REF!</v>
      </c>
      <c r="K61" s="142"/>
      <c r="L61" s="8"/>
      <c r="M61" s="8"/>
      <c r="N61" s="8"/>
      <c r="O61" s="8"/>
    </row>
    <row r="62" spans="1:15" x14ac:dyDescent="0.25">
      <c r="A62" s="7">
        <f>IF(ISBLANK(B62),"",COUNTA(B$2:$B62))</f>
        <v>61</v>
      </c>
      <c r="B62" s="54" t="str">
        <f>ISPLATNE_LISTE!B62</f>
        <v>Futsal klub Genius</v>
      </c>
      <c r="C62" s="14" t="str">
        <f>ISPLATNE_LISTE!C62</f>
        <v>Ekipni</v>
      </c>
      <c r="D62" s="14" t="str">
        <f>ISPLATNE_LISTE!D62</f>
        <v>Nogomet</v>
      </c>
      <c r="E62" s="15" t="str">
        <f>ISPLATNE_LISTE!F62</f>
        <v>IV</v>
      </c>
      <c r="F62" s="130" t="e">
        <f>ISPLATNE_LISTE!#REF!</f>
        <v>#REF!</v>
      </c>
      <c r="G62" s="131" t="e">
        <f>SUM(ISPLATNE_LISTE!#REF!)</f>
        <v>#REF!</v>
      </c>
      <c r="H62" s="132"/>
      <c r="I62" s="131" t="e">
        <f t="shared" si="0"/>
        <v>#REF!</v>
      </c>
      <c r="J62" s="21" t="e">
        <f t="shared" si="1"/>
        <v>#REF!</v>
      </c>
      <c r="K62" s="142"/>
      <c r="L62" s="8"/>
      <c r="M62" s="8"/>
      <c r="N62" s="8"/>
      <c r="O62" s="8"/>
    </row>
    <row r="63" spans="1:15" x14ac:dyDescent="0.25">
      <c r="A63" s="7">
        <f>IF(ISBLANK(B63),"",COUNTA(B$2:$B63))</f>
        <v>62</v>
      </c>
      <c r="B63" s="54" t="str">
        <f>ISPLATNE_LISTE!B63</f>
        <v>Malonogometni klub Bačvice</v>
      </c>
      <c r="C63" s="14" t="str">
        <f>ISPLATNE_LISTE!C63</f>
        <v>Ekipni</v>
      </c>
      <c r="D63" s="14" t="str">
        <f>ISPLATNE_LISTE!D63</f>
        <v>Nogomet</v>
      </c>
      <c r="E63" s="15" t="str">
        <f>ISPLATNE_LISTE!F63</f>
        <v>IV</v>
      </c>
      <c r="F63" s="130" t="e">
        <f>ISPLATNE_LISTE!#REF!</f>
        <v>#REF!</v>
      </c>
      <c r="G63" s="131" t="e">
        <f>SUM(ISPLATNE_LISTE!#REF!)</f>
        <v>#REF!</v>
      </c>
      <c r="H63" s="132"/>
      <c r="I63" s="131" t="e">
        <f t="shared" si="0"/>
        <v>#REF!</v>
      </c>
      <c r="J63" s="21" t="e">
        <f t="shared" si="1"/>
        <v>#REF!</v>
      </c>
      <c r="K63" s="142"/>
      <c r="L63" s="8"/>
      <c r="M63" s="8"/>
      <c r="N63" s="8"/>
      <c r="O63" s="8"/>
    </row>
    <row r="64" spans="1:15" x14ac:dyDescent="0.25">
      <c r="A64" s="7">
        <f>IF(ISBLANK(B64),"",COUNTA(B$2:$B64))</f>
        <v>63</v>
      </c>
      <c r="B64" s="54" t="str">
        <f>ISPLATNE_LISTE!B64</f>
        <v>Malonogometni klub Hajduk</v>
      </c>
      <c r="C64" s="14" t="str">
        <f>ISPLATNE_LISTE!C64</f>
        <v>Ekipni</v>
      </c>
      <c r="D64" s="14" t="str">
        <f>ISPLATNE_LISTE!D64</f>
        <v>Nogomet</v>
      </c>
      <c r="E64" s="15" t="str">
        <f>ISPLATNE_LISTE!F64</f>
        <v>III</v>
      </c>
      <c r="F64" s="130" t="e">
        <f>ISPLATNE_LISTE!#REF!</f>
        <v>#REF!</v>
      </c>
      <c r="G64" s="131" t="e">
        <f>SUM(ISPLATNE_LISTE!#REF!)</f>
        <v>#REF!</v>
      </c>
      <c r="H64" s="132"/>
      <c r="I64" s="131" t="e">
        <f t="shared" si="0"/>
        <v>#REF!</v>
      </c>
      <c r="J64" s="21" t="e">
        <f t="shared" si="1"/>
        <v>#REF!</v>
      </c>
      <c r="K64" s="142"/>
      <c r="L64" s="8"/>
      <c r="M64" s="8"/>
      <c r="N64" s="8"/>
      <c r="O64" s="8"/>
    </row>
    <row r="65" spans="1:15" x14ac:dyDescent="0.25">
      <c r="A65" s="64">
        <f>IF(ISBLANK(B65),"",COUNTA(B$2:$B65))</f>
        <v>64</v>
      </c>
      <c r="B65" s="54" t="str">
        <f>ISPLATNE_LISTE!B65</f>
        <v>Malonogometni klub Mejaši</v>
      </c>
      <c r="C65" s="55" t="str">
        <f>ISPLATNE_LISTE!C65</f>
        <v>Ekipni</v>
      </c>
      <c r="D65" s="55" t="str">
        <f>ISPLATNE_LISTE!D65</f>
        <v>Nogomet</v>
      </c>
      <c r="E65" s="56" t="str">
        <f>ISPLATNE_LISTE!F65</f>
        <v>IV</v>
      </c>
      <c r="F65" s="130" t="e">
        <f>ISPLATNE_LISTE!#REF!</f>
        <v>#REF!</v>
      </c>
      <c r="G65" s="131" t="e">
        <f>SUM(ISPLATNE_LISTE!#REF!)</f>
        <v>#REF!</v>
      </c>
      <c r="H65" s="132"/>
      <c r="I65" s="131" t="e">
        <f t="shared" si="0"/>
        <v>#REF!</v>
      </c>
      <c r="J65" s="21" t="e">
        <f t="shared" si="1"/>
        <v>#REF!</v>
      </c>
      <c r="K65" s="143"/>
      <c r="L65" s="8"/>
      <c r="M65" s="8"/>
      <c r="N65" s="8"/>
      <c r="O65" s="8"/>
    </row>
    <row r="66" spans="1:15" x14ac:dyDescent="0.25">
      <c r="A66" s="7">
        <f>IF(ISBLANK(B66),"",COUNTA(B$2:$B66))</f>
        <v>65</v>
      </c>
      <c r="B66" s="54" t="str">
        <f>ISPLATNE_LISTE!B66</f>
        <v>Malonogometni klub Split</v>
      </c>
      <c r="C66" s="14" t="str">
        <f>ISPLATNE_LISTE!C66</f>
        <v>Ekipni</v>
      </c>
      <c r="D66" s="14" t="str">
        <f>ISPLATNE_LISTE!D66</f>
        <v>Nogomet</v>
      </c>
      <c r="E66" s="15" t="str">
        <f>ISPLATNE_LISTE!F66</f>
        <v>IV</v>
      </c>
      <c r="F66" s="130" t="e">
        <f>ISPLATNE_LISTE!#REF!</f>
        <v>#REF!</v>
      </c>
      <c r="G66" s="131" t="e">
        <f>SUM(ISPLATNE_LISTE!#REF!)</f>
        <v>#REF!</v>
      </c>
      <c r="H66" s="132"/>
      <c r="I66" s="131" t="e">
        <f t="shared" ref="I66:I128" si="2">H66-G66</f>
        <v>#REF!</v>
      </c>
      <c r="J66" s="21" t="e">
        <f t="shared" ref="J66:J128" si="3">IF(G66=0,0,H66/G66)</f>
        <v>#REF!</v>
      </c>
      <c r="K66" s="142"/>
      <c r="L66" s="8"/>
      <c r="M66" s="8"/>
      <c r="N66" s="8"/>
      <c r="O66" s="8"/>
    </row>
    <row r="67" spans="1:15" x14ac:dyDescent="0.25">
      <c r="A67" s="64">
        <f>IF(ISBLANK(B67),"",COUNTA(B$2:$B67))</f>
        <v>66</v>
      </c>
      <c r="B67" s="54" t="str">
        <f>ISPLATNE_LISTE!B67</f>
        <v>Malonogometni klub Torcida</v>
      </c>
      <c r="C67" s="55" t="str">
        <f>ISPLATNE_LISTE!C67</f>
        <v>Ekipni</v>
      </c>
      <c r="D67" s="55" t="str">
        <f>ISPLATNE_LISTE!D67</f>
        <v>Nogomet</v>
      </c>
      <c r="E67" s="56" t="str">
        <f>ISPLATNE_LISTE!F67</f>
        <v>III</v>
      </c>
      <c r="F67" s="130" t="e">
        <f>ISPLATNE_LISTE!#REF!</f>
        <v>#REF!</v>
      </c>
      <c r="G67" s="131" t="e">
        <f>SUM(ISPLATNE_LISTE!#REF!)</f>
        <v>#REF!</v>
      </c>
      <c r="H67" s="132"/>
      <c r="I67" s="131" t="e">
        <f t="shared" si="2"/>
        <v>#REF!</v>
      </c>
      <c r="J67" s="21" t="e">
        <f t="shared" si="3"/>
        <v>#REF!</v>
      </c>
      <c r="K67" s="143"/>
      <c r="L67" s="8"/>
      <c r="M67" s="8"/>
      <c r="N67" s="8"/>
      <c r="O67" s="8"/>
    </row>
    <row r="68" spans="1:15" x14ac:dyDescent="0.25">
      <c r="A68" s="7">
        <f>IF(ISBLANK(B68),"",COUNTA(B$2:$B68))</f>
        <v>67</v>
      </c>
      <c r="B68" s="54" t="str">
        <f>ISPLATNE_LISTE!B68</f>
        <v>Dječji nogometni klub Talent</v>
      </c>
      <c r="C68" s="14" t="str">
        <f>ISPLATNE_LISTE!C68</f>
        <v>Ekipni</v>
      </c>
      <c r="D68" s="14" t="str">
        <f>ISPLATNE_LISTE!D68</f>
        <v>Nogomet</v>
      </c>
      <c r="E68" s="15" t="str">
        <f>ISPLATNE_LISTE!F68</f>
        <v>III</v>
      </c>
      <c r="F68" s="130" t="e">
        <f>ISPLATNE_LISTE!#REF!</f>
        <v>#REF!</v>
      </c>
      <c r="G68" s="131" t="e">
        <f>SUM(ISPLATNE_LISTE!#REF!)</f>
        <v>#REF!</v>
      </c>
      <c r="H68" s="132"/>
      <c r="I68" s="131" t="e">
        <f t="shared" si="2"/>
        <v>#REF!</v>
      </c>
      <c r="J68" s="21" t="e">
        <f t="shared" si="3"/>
        <v>#REF!</v>
      </c>
      <c r="K68" s="142"/>
      <c r="L68" s="8"/>
      <c r="M68" s="8"/>
      <c r="N68" s="8"/>
      <c r="O68" s="8"/>
    </row>
    <row r="69" spans="1:15" x14ac:dyDescent="0.25">
      <c r="A69" s="7">
        <f>IF(ISBLANK(B69),"",COUNTA(B$2:$B69))</f>
        <v>68</v>
      </c>
      <c r="B69" s="54" t="str">
        <f>ISPLATNE_LISTE!B69</f>
        <v>Hrvatski braniteljski dragovoljački nogometni klub Mosor Sveti Jure</v>
      </c>
      <c r="C69" s="14" t="str">
        <f>ISPLATNE_LISTE!C69</f>
        <v>Ekipni</v>
      </c>
      <c r="D69" s="14" t="str">
        <f>ISPLATNE_LISTE!D69</f>
        <v>Nogomet</v>
      </c>
      <c r="E69" s="15" t="str">
        <f>ISPLATNE_LISTE!F69</f>
        <v>IV</v>
      </c>
      <c r="F69" s="130" t="e">
        <f>ISPLATNE_LISTE!#REF!</f>
        <v>#REF!</v>
      </c>
      <c r="G69" s="131" t="e">
        <f>SUM(ISPLATNE_LISTE!#REF!)</f>
        <v>#REF!</v>
      </c>
      <c r="H69" s="132"/>
      <c r="I69" s="131" t="e">
        <f t="shared" si="2"/>
        <v>#REF!</v>
      </c>
      <c r="J69" s="21" t="e">
        <f t="shared" si="3"/>
        <v>#REF!</v>
      </c>
      <c r="K69" s="142"/>
      <c r="L69" s="8"/>
      <c r="M69" s="8"/>
      <c r="N69" s="8"/>
      <c r="O69" s="8"/>
    </row>
    <row r="70" spans="1:15" x14ac:dyDescent="0.25">
      <c r="A70" s="7">
        <f>IF(ISBLANK(B70),"",COUNTA(B$2:$B70))</f>
        <v>69</v>
      </c>
      <c r="B70" s="54" t="str">
        <f>ISPLATNE_LISTE!B70</f>
        <v>Nogometni klub Adriatic</v>
      </c>
      <c r="C70" s="14" t="str">
        <f>ISPLATNE_LISTE!C70</f>
        <v>Ekipni</v>
      </c>
      <c r="D70" s="14" t="str">
        <f>ISPLATNE_LISTE!D70</f>
        <v>Nogomet</v>
      </c>
      <c r="E70" s="15" t="str">
        <f>ISPLATNE_LISTE!F70</f>
        <v>I</v>
      </c>
      <c r="F70" s="130" t="e">
        <f>ISPLATNE_LISTE!#REF!</f>
        <v>#REF!</v>
      </c>
      <c r="G70" s="131" t="e">
        <f>SUM(ISPLATNE_LISTE!#REF!)</f>
        <v>#REF!</v>
      </c>
      <c r="H70" s="132"/>
      <c r="I70" s="131" t="e">
        <f t="shared" si="2"/>
        <v>#REF!</v>
      </c>
      <c r="J70" s="21" t="e">
        <f t="shared" si="3"/>
        <v>#REF!</v>
      </c>
      <c r="K70" s="142"/>
      <c r="L70" s="8"/>
      <c r="M70" s="8"/>
      <c r="N70" s="8"/>
      <c r="O70" s="8"/>
    </row>
    <row r="71" spans="1:15" x14ac:dyDescent="0.25">
      <c r="A71" s="7">
        <f>IF(ISBLANK(B71),"",COUNTA(B$2:$B71))</f>
        <v>70</v>
      </c>
      <c r="B71" s="54" t="str">
        <f>ISPLATNE_LISTE!B71</f>
        <v>Nogometni klub Bili as akademija Domagoj Balarin</v>
      </c>
      <c r="C71" s="14" t="str">
        <f>ISPLATNE_LISTE!C71</f>
        <v>Ekipni</v>
      </c>
      <c r="D71" s="14" t="str">
        <f>ISPLATNE_LISTE!D71</f>
        <v>Nogomet</v>
      </c>
      <c r="E71" s="15" t="str">
        <f>ISPLATNE_LISTE!F71</f>
        <v>IV</v>
      </c>
      <c r="F71" s="130" t="e">
        <f>ISPLATNE_LISTE!#REF!</f>
        <v>#REF!</v>
      </c>
      <c r="G71" s="131" t="e">
        <f>SUM(ISPLATNE_LISTE!#REF!)</f>
        <v>#REF!</v>
      </c>
      <c r="H71" s="132"/>
      <c r="I71" s="131" t="e">
        <f t="shared" si="2"/>
        <v>#REF!</v>
      </c>
      <c r="J71" s="21" t="e">
        <f t="shared" si="3"/>
        <v>#REF!</v>
      </c>
      <c r="K71" s="142"/>
      <c r="L71" s="8"/>
      <c r="M71" s="8"/>
      <c r="N71" s="8"/>
      <c r="O71" s="8"/>
    </row>
    <row r="72" spans="1:15" x14ac:dyDescent="0.25">
      <c r="A72" s="7">
        <f>IF(ISBLANK(B72),"",COUNTA(B$2:$B72))</f>
        <v>71</v>
      </c>
      <c r="B72" s="54" t="str">
        <f>ISPLATNE_LISTE!B72</f>
        <v>Nogometni klub Dalmatinac</v>
      </c>
      <c r="C72" s="14" t="str">
        <f>ISPLATNE_LISTE!C72</f>
        <v>Ekipni</v>
      </c>
      <c r="D72" s="14" t="str">
        <f>ISPLATNE_LISTE!D72</f>
        <v>Nogomet</v>
      </c>
      <c r="E72" s="15" t="str">
        <f>ISPLATNE_LISTE!F72</f>
        <v>II</v>
      </c>
      <c r="F72" s="130" t="e">
        <f>ISPLATNE_LISTE!#REF!</f>
        <v>#REF!</v>
      </c>
      <c r="G72" s="131" t="e">
        <f>SUM(ISPLATNE_LISTE!#REF!)</f>
        <v>#REF!</v>
      </c>
      <c r="H72" s="132"/>
      <c r="I72" s="131" t="e">
        <f t="shared" si="2"/>
        <v>#REF!</v>
      </c>
      <c r="J72" s="21" t="e">
        <f t="shared" si="3"/>
        <v>#REF!</v>
      </c>
      <c r="K72" s="142"/>
      <c r="L72" s="8"/>
      <c r="M72" s="8"/>
      <c r="N72" s="8"/>
      <c r="O72" s="8"/>
    </row>
    <row r="73" spans="1:15" x14ac:dyDescent="0.25">
      <c r="A73" s="64">
        <f>IF(ISBLANK(B73),"",COUNTA(B$2:$B73))</f>
        <v>72</v>
      </c>
      <c r="B73" s="54" t="str">
        <f>ISPLATNE_LISTE!B73</f>
        <v>Nogometni klub Mosor Žrnovnica</v>
      </c>
      <c r="C73" s="55" t="str">
        <f>ISPLATNE_LISTE!C73</f>
        <v>Ekipni</v>
      </c>
      <c r="D73" s="55" t="str">
        <f>ISPLATNE_LISTE!D73</f>
        <v>Nogomet</v>
      </c>
      <c r="E73" s="56" t="str">
        <f>ISPLATNE_LISTE!F73</f>
        <v>IV</v>
      </c>
      <c r="F73" s="130" t="e">
        <f>ISPLATNE_LISTE!#REF!</f>
        <v>#REF!</v>
      </c>
      <c r="G73" s="131" t="e">
        <f>SUM(ISPLATNE_LISTE!#REF!)</f>
        <v>#REF!</v>
      </c>
      <c r="H73" s="132"/>
      <c r="I73" s="131" t="e">
        <f t="shared" si="2"/>
        <v>#REF!</v>
      </c>
      <c r="J73" s="21" t="e">
        <f t="shared" si="3"/>
        <v>#REF!</v>
      </c>
      <c r="K73" s="143"/>
      <c r="L73" s="8"/>
      <c r="M73" s="8"/>
      <c r="N73" s="8"/>
      <c r="O73" s="8"/>
    </row>
    <row r="74" spans="1:15" x14ac:dyDescent="0.25">
      <c r="A74" s="7">
        <f>IF(ISBLANK(B74),"",COUNTA(B$2:$B74))</f>
        <v>73</v>
      </c>
      <c r="B74" s="54" t="str">
        <f>ISPLATNE_LISTE!B74</f>
        <v>Nogometni klub Poljičanin 1921</v>
      </c>
      <c r="C74" s="14" t="str">
        <f>ISPLATNE_LISTE!C74</f>
        <v>Ekipni</v>
      </c>
      <c r="D74" s="14" t="str">
        <f>ISPLATNE_LISTE!D74</f>
        <v>Nogomet</v>
      </c>
      <c r="E74" s="15" t="str">
        <f>ISPLATNE_LISTE!F74</f>
        <v>II</v>
      </c>
      <c r="F74" s="130" t="e">
        <f>ISPLATNE_LISTE!#REF!</f>
        <v>#REF!</v>
      </c>
      <c r="G74" s="131" t="e">
        <f>SUM(ISPLATNE_LISTE!#REF!)</f>
        <v>#REF!</v>
      </c>
      <c r="H74" s="132"/>
      <c r="I74" s="131" t="e">
        <f t="shared" si="2"/>
        <v>#REF!</v>
      </c>
      <c r="J74" s="21" t="e">
        <f t="shared" si="3"/>
        <v>#REF!</v>
      </c>
      <c r="K74" s="142"/>
      <c r="L74" s="8"/>
      <c r="M74" s="8"/>
      <c r="N74" s="8"/>
      <c r="O74" s="8"/>
    </row>
    <row r="75" spans="1:15" x14ac:dyDescent="0.25">
      <c r="A75" s="7">
        <f>IF(ISBLANK(B75),"",COUNTA(B$2:$B75))</f>
        <v>74</v>
      </c>
      <c r="B75" s="54" t="str">
        <f>ISPLATNE_LISTE!B75</f>
        <v>Nogometni klub Pomak</v>
      </c>
      <c r="C75" s="14" t="str">
        <f>ISPLATNE_LISTE!C75</f>
        <v>Ekipni</v>
      </c>
      <c r="D75" s="14" t="str">
        <f>ISPLATNE_LISTE!D75</f>
        <v>Nogomet</v>
      </c>
      <c r="E75" s="15" t="str">
        <f>ISPLATNE_LISTE!F75</f>
        <v>III</v>
      </c>
      <c r="F75" s="130" t="e">
        <f>ISPLATNE_LISTE!#REF!</f>
        <v>#REF!</v>
      </c>
      <c r="G75" s="131" t="e">
        <f>SUM(ISPLATNE_LISTE!#REF!)</f>
        <v>#REF!</v>
      </c>
      <c r="H75" s="132"/>
      <c r="I75" s="131" t="e">
        <f t="shared" si="2"/>
        <v>#REF!</v>
      </c>
      <c r="J75" s="21" t="e">
        <f t="shared" si="3"/>
        <v>#REF!</v>
      </c>
      <c r="K75" s="142"/>
      <c r="L75" s="8"/>
      <c r="M75" s="8"/>
      <c r="N75" s="8"/>
      <c r="O75" s="8"/>
    </row>
    <row r="76" spans="1:15" x14ac:dyDescent="0.25">
      <c r="A76" s="7">
        <f>IF(ISBLANK(B76),"",COUNTA(B$2:$B76))</f>
        <v>75</v>
      </c>
      <c r="B76" s="54" t="str">
        <f>ISPLATNE_LISTE!B76</f>
        <v>Nogometni klub Primorac</v>
      </c>
      <c r="C76" s="14" t="str">
        <f>ISPLATNE_LISTE!C76</f>
        <v>Ekipni</v>
      </c>
      <c r="D76" s="14" t="str">
        <f>ISPLATNE_LISTE!D76</f>
        <v>Nogomet</v>
      </c>
      <c r="E76" s="15" t="str">
        <f>ISPLATNE_LISTE!F76</f>
        <v>III</v>
      </c>
      <c r="F76" s="130" t="e">
        <f>ISPLATNE_LISTE!#REF!</f>
        <v>#REF!</v>
      </c>
      <c r="G76" s="131" t="e">
        <f>SUM(ISPLATNE_LISTE!#REF!)</f>
        <v>#REF!</v>
      </c>
      <c r="H76" s="132"/>
      <c r="I76" s="131" t="e">
        <f t="shared" si="2"/>
        <v>#REF!</v>
      </c>
      <c r="J76" s="21" t="e">
        <f t="shared" si="3"/>
        <v>#REF!</v>
      </c>
      <c r="K76" s="142"/>
      <c r="L76" s="8"/>
      <c r="M76" s="8"/>
      <c r="N76" s="8"/>
      <c r="O76" s="8"/>
    </row>
    <row r="77" spans="1:15" x14ac:dyDescent="0.25">
      <c r="A77" s="7">
        <f>IF(ISBLANK(B77),"",COUNTA(B$2:$B77))</f>
        <v>76</v>
      </c>
      <c r="B77" s="54" t="str">
        <f>ISPLATNE_LISTE!B77</f>
        <v>Nogometni klub Spalato</v>
      </c>
      <c r="C77" s="14" t="str">
        <f>ISPLATNE_LISTE!C77</f>
        <v>Ekipni</v>
      </c>
      <c r="D77" s="14" t="str">
        <f>ISPLATNE_LISTE!D77</f>
        <v>Nogomet</v>
      </c>
      <c r="E77" s="15" t="str">
        <f>ISPLATNE_LISTE!F77</f>
        <v>III</v>
      </c>
      <c r="F77" s="130" t="e">
        <f>ISPLATNE_LISTE!#REF!</f>
        <v>#REF!</v>
      </c>
      <c r="G77" s="131" t="e">
        <f>SUM(ISPLATNE_LISTE!#REF!)</f>
        <v>#REF!</v>
      </c>
      <c r="H77" s="132"/>
      <c r="I77" s="131" t="e">
        <f t="shared" si="2"/>
        <v>#REF!</v>
      </c>
      <c r="J77" s="21" t="e">
        <f t="shared" si="3"/>
        <v>#REF!</v>
      </c>
      <c r="K77" s="142"/>
      <c r="L77" s="8"/>
      <c r="M77" s="8"/>
      <c r="N77" s="8"/>
      <c r="O77" s="8"/>
    </row>
    <row r="78" spans="1:15" x14ac:dyDescent="0.25">
      <c r="A78" s="7">
        <f>IF(ISBLANK(B78),"",COUNTA(B$2:$B78))</f>
        <v>77</v>
      </c>
      <c r="B78" s="54" t="str">
        <f>ISPLATNE_LISTE!B78</f>
        <v>Ženski nogometni klub Hajduk</v>
      </c>
      <c r="C78" s="14" t="str">
        <f>ISPLATNE_LISTE!C78</f>
        <v>Ekipni</v>
      </c>
      <c r="D78" s="14" t="str">
        <f>ISPLATNE_LISTE!D78</f>
        <v>Nogomet</v>
      </c>
      <c r="E78" s="15" t="str">
        <f>ISPLATNE_LISTE!F78</f>
        <v>II</v>
      </c>
      <c r="F78" s="130" t="e">
        <f>ISPLATNE_LISTE!#REF!</f>
        <v>#REF!</v>
      </c>
      <c r="G78" s="131" t="e">
        <f>SUM(ISPLATNE_LISTE!#REF!)</f>
        <v>#REF!</v>
      </c>
      <c r="H78" s="132"/>
      <c r="I78" s="131" t="e">
        <f t="shared" si="2"/>
        <v>#REF!</v>
      </c>
      <c r="J78" s="21" t="e">
        <f t="shared" si="3"/>
        <v>#REF!</v>
      </c>
      <c r="K78" s="142"/>
      <c r="L78" s="8"/>
      <c r="M78" s="8"/>
      <c r="N78" s="8"/>
      <c r="O78" s="8"/>
    </row>
    <row r="79" spans="1:15" x14ac:dyDescent="0.25">
      <c r="A79" s="7">
        <f>IF(ISBLANK(B79),"",COUNTA(B$2:$B79))</f>
        <v>78</v>
      </c>
      <c r="B79" s="54" t="str">
        <f>ISPLATNE_LISTE!B79</f>
        <v>Ženski nogometni klub Split</v>
      </c>
      <c r="C79" s="55" t="str">
        <f>ISPLATNE_LISTE!C79</f>
        <v>Ekipni</v>
      </c>
      <c r="D79" s="55" t="str">
        <f>ISPLATNE_LISTE!D79</f>
        <v>Nogomet</v>
      </c>
      <c r="E79" s="56" t="str">
        <f>ISPLATNE_LISTE!F79</f>
        <v>III</v>
      </c>
      <c r="F79" s="130" t="e">
        <f>ISPLATNE_LISTE!#REF!</f>
        <v>#REF!</v>
      </c>
      <c r="G79" s="131" t="e">
        <f>SUM(ISPLATNE_LISTE!#REF!)</f>
        <v>#REF!</v>
      </c>
      <c r="H79" s="132"/>
      <c r="I79" s="131" t="e">
        <f t="shared" si="2"/>
        <v>#REF!</v>
      </c>
      <c r="J79" s="21" t="e">
        <f t="shared" si="3"/>
        <v>#REF!</v>
      </c>
      <c r="K79" s="143"/>
      <c r="L79" s="8"/>
      <c r="M79" s="8"/>
      <c r="N79" s="8"/>
      <c r="O79" s="8"/>
    </row>
    <row r="80" spans="1:15" x14ac:dyDescent="0.25">
      <c r="A80" s="7">
        <f>IF(ISBLANK(B80),"",COUNTA(B$2:$B80))</f>
        <v>79</v>
      </c>
      <c r="B80" s="54" t="str">
        <f>ISPLATNE_LISTE!B80</f>
        <v>Klub odbojke na pijesku Žnjan</v>
      </c>
      <c r="C80" s="14" t="str">
        <f>ISPLATNE_LISTE!C80</f>
        <v>Ekipni</v>
      </c>
      <c r="D80" s="14" t="str">
        <f>ISPLATNE_LISTE!D80</f>
        <v>Odbojka</v>
      </c>
      <c r="E80" s="15" t="str">
        <f>ISPLATNE_LISTE!F80</f>
        <v>IV</v>
      </c>
      <c r="F80" s="130" t="e">
        <f>ISPLATNE_LISTE!#REF!</f>
        <v>#REF!</v>
      </c>
      <c r="G80" s="131" t="e">
        <f>SUM(ISPLATNE_LISTE!#REF!)</f>
        <v>#REF!</v>
      </c>
      <c r="H80" s="132"/>
      <c r="I80" s="131" t="e">
        <f t="shared" si="2"/>
        <v>#REF!</v>
      </c>
      <c r="J80" s="21" t="e">
        <f t="shared" si="3"/>
        <v>#REF!</v>
      </c>
      <c r="K80" s="142"/>
      <c r="L80" s="8"/>
      <c r="M80" s="8"/>
      <c r="N80" s="8"/>
      <c r="O80" s="8"/>
    </row>
    <row r="81" spans="1:15" x14ac:dyDescent="0.25">
      <c r="A81" s="7">
        <f>IF(ISBLANK(B81),"",COUNTA(B$2:$B81))</f>
        <v>80</v>
      </c>
      <c r="B81" s="54" t="str">
        <f>ISPLATNE_LISTE!B81</f>
        <v>Odbojkaški klub Brda</v>
      </c>
      <c r="C81" s="14" t="str">
        <f>ISPLATNE_LISTE!C81</f>
        <v>Ekipni</v>
      </c>
      <c r="D81" s="14" t="str">
        <f>ISPLATNE_LISTE!D81</f>
        <v>Odbojka</v>
      </c>
      <c r="E81" s="15" t="str">
        <f>ISPLATNE_LISTE!F81</f>
        <v>II</v>
      </c>
      <c r="F81" s="130" t="e">
        <f>ISPLATNE_LISTE!#REF!</f>
        <v>#REF!</v>
      </c>
      <c r="G81" s="131" t="e">
        <f>SUM(ISPLATNE_LISTE!#REF!)</f>
        <v>#REF!</v>
      </c>
      <c r="H81" s="132"/>
      <c r="I81" s="131" t="e">
        <f t="shared" si="2"/>
        <v>#REF!</v>
      </c>
      <c r="J81" s="21" t="e">
        <f t="shared" si="3"/>
        <v>#REF!</v>
      </c>
      <c r="K81" s="142"/>
      <c r="L81" s="8"/>
      <c r="M81" s="8"/>
      <c r="N81" s="8"/>
      <c r="O81" s="8"/>
    </row>
    <row r="82" spans="1:15" x14ac:dyDescent="0.25">
      <c r="A82" s="7">
        <f>IF(ISBLANK(B82),"",COUNTA(B$2:$B82))</f>
        <v>81</v>
      </c>
      <c r="B82" s="54" t="str">
        <f>ISPLATNE_LISTE!B82</f>
        <v>Odbojkaški klub Split</v>
      </c>
      <c r="C82" s="14" t="str">
        <f>ISPLATNE_LISTE!C82</f>
        <v>Ekipni</v>
      </c>
      <c r="D82" s="14" t="str">
        <f>ISPLATNE_LISTE!D82</f>
        <v>Odbojka</v>
      </c>
      <c r="E82" s="15" t="str">
        <f>ISPLATNE_LISTE!F82</f>
        <v>I</v>
      </c>
      <c r="F82" s="130" t="e">
        <f>ISPLATNE_LISTE!#REF!</f>
        <v>#REF!</v>
      </c>
      <c r="G82" s="131" t="e">
        <f>SUM(ISPLATNE_LISTE!#REF!)</f>
        <v>#REF!</v>
      </c>
      <c r="H82" s="132"/>
      <c r="I82" s="131" t="e">
        <f t="shared" si="2"/>
        <v>#REF!</v>
      </c>
      <c r="J82" s="21" t="e">
        <f t="shared" si="3"/>
        <v>#REF!</v>
      </c>
      <c r="K82" s="142"/>
      <c r="L82" s="8"/>
      <c r="M82" s="8"/>
      <c r="N82" s="8"/>
      <c r="O82" s="8"/>
    </row>
    <row r="83" spans="1:15" x14ac:dyDescent="0.25">
      <c r="A83" s="7">
        <f>IF(ISBLANK(B83),"",COUNTA(B$2:$B83))</f>
        <v>82</v>
      </c>
      <c r="B83" s="54" t="str">
        <f>ISPLATNE_LISTE!B83</f>
        <v>Odbojkaški ženski klub Split Volley team</v>
      </c>
      <c r="C83" s="55" t="str">
        <f>ISPLATNE_LISTE!C83</f>
        <v>Ekipni</v>
      </c>
      <c r="D83" s="55" t="str">
        <f>ISPLATNE_LISTE!D83</f>
        <v>Odbojka</v>
      </c>
      <c r="E83" s="56" t="str">
        <f>ISPLATNE_LISTE!F83</f>
        <v>-</v>
      </c>
      <c r="F83" s="130" t="e">
        <f>ISPLATNE_LISTE!#REF!</f>
        <v>#REF!</v>
      </c>
      <c r="G83" s="131" t="e">
        <f>SUM(ISPLATNE_LISTE!#REF!)</f>
        <v>#REF!</v>
      </c>
      <c r="H83" s="132"/>
      <c r="I83" s="131" t="e">
        <f t="shared" si="2"/>
        <v>#REF!</v>
      </c>
      <c r="J83" s="21" t="e">
        <f t="shared" si="3"/>
        <v>#REF!</v>
      </c>
      <c r="K83" s="143"/>
      <c r="L83" s="8"/>
      <c r="M83" s="8"/>
      <c r="N83" s="8"/>
      <c r="O83" s="8"/>
    </row>
    <row r="84" spans="1:15" x14ac:dyDescent="0.25">
      <c r="A84" s="7">
        <f>IF(ISBLANK(B84),"",COUNTA(B$2:$B84))</f>
        <v>83</v>
      </c>
      <c r="B84" s="54" t="str">
        <f>ISPLATNE_LISTE!B84</f>
        <v>Pikado klub Dioklecijan</v>
      </c>
      <c r="C84" s="14" t="str">
        <f>ISPLATNE_LISTE!C84</f>
        <v>Pojedinacni</v>
      </c>
      <c r="D84" s="14" t="str">
        <f>ISPLATNE_LISTE!D84</f>
        <v>Pikado</v>
      </c>
      <c r="E84" s="15" t="str">
        <f>ISPLATNE_LISTE!F84</f>
        <v>III</v>
      </c>
      <c r="F84" s="130" t="e">
        <f>ISPLATNE_LISTE!#REF!</f>
        <v>#REF!</v>
      </c>
      <c r="G84" s="131" t="e">
        <f>SUM(ISPLATNE_LISTE!#REF!)</f>
        <v>#REF!</v>
      </c>
      <c r="H84" s="132"/>
      <c r="I84" s="131" t="e">
        <f t="shared" si="2"/>
        <v>#REF!</v>
      </c>
      <c r="J84" s="21" t="e">
        <f t="shared" si="3"/>
        <v>#REF!</v>
      </c>
      <c r="K84" s="142"/>
      <c r="L84" s="8"/>
      <c r="M84" s="8"/>
      <c r="N84" s="8"/>
      <c r="O84" s="8"/>
    </row>
    <row r="85" spans="1:15" x14ac:dyDescent="0.25">
      <c r="A85" s="7">
        <f>IF(ISBLANK(B85),"",COUNTA(B$2:$B85))</f>
        <v>84</v>
      </c>
      <c r="B85" s="54" t="str">
        <f>ISPLATNE_LISTE!B85</f>
        <v>Pikado klub Uvik Kontra</v>
      </c>
      <c r="C85" s="55" t="str">
        <f>ISPLATNE_LISTE!C85</f>
        <v>Pojedinacni</v>
      </c>
      <c r="D85" s="55" t="str">
        <f>ISPLATNE_LISTE!D85</f>
        <v>Pikado</v>
      </c>
      <c r="E85" s="56" t="str">
        <f>ISPLATNE_LISTE!F85</f>
        <v>-</v>
      </c>
      <c r="F85" s="130" t="e">
        <f>ISPLATNE_LISTE!#REF!</f>
        <v>#REF!</v>
      </c>
      <c r="G85" s="131" t="e">
        <f>SUM(ISPLATNE_LISTE!#REF!)</f>
        <v>#REF!</v>
      </c>
      <c r="H85" s="132"/>
      <c r="I85" s="131" t="e">
        <f t="shared" si="2"/>
        <v>#REF!</v>
      </c>
      <c r="J85" s="21" t="e">
        <f t="shared" si="3"/>
        <v>#REF!</v>
      </c>
      <c r="K85" s="143"/>
      <c r="L85" s="8"/>
      <c r="M85" s="8"/>
      <c r="N85" s="8"/>
      <c r="O85" s="8"/>
    </row>
    <row r="86" spans="1:15" x14ac:dyDescent="0.25">
      <c r="A86" s="7">
        <f>IF(ISBLANK(B86),"",COUNTA(B$2:$B86))</f>
        <v>85</v>
      </c>
      <c r="B86" s="54" t="str">
        <f>ISPLATNE_LISTE!B86</f>
        <v>Plivački klub Grdelin</v>
      </c>
      <c r="C86" s="14" t="str">
        <f>ISPLATNE_LISTE!C86</f>
        <v>Pojedinacni</v>
      </c>
      <c r="D86" s="14" t="str">
        <f>ISPLATNE_LISTE!D86</f>
        <v>Plivanje</v>
      </c>
      <c r="E86" s="15" t="str">
        <f>ISPLATNE_LISTE!F86</f>
        <v>II</v>
      </c>
      <c r="F86" s="130" t="e">
        <f>ISPLATNE_LISTE!#REF!</f>
        <v>#REF!</v>
      </c>
      <c r="G86" s="131" t="e">
        <f>SUM(ISPLATNE_LISTE!#REF!)</f>
        <v>#REF!</v>
      </c>
      <c r="H86" s="132"/>
      <c r="I86" s="131" t="e">
        <f t="shared" si="2"/>
        <v>#REF!</v>
      </c>
      <c r="J86" s="21" t="e">
        <f t="shared" si="3"/>
        <v>#REF!</v>
      </c>
      <c r="K86" s="142"/>
      <c r="L86" s="8"/>
      <c r="M86" s="8"/>
      <c r="N86" s="8"/>
      <c r="O86" s="8"/>
    </row>
    <row r="87" spans="1:15" x14ac:dyDescent="0.25">
      <c r="A87" s="7">
        <f>IF(ISBLANK(B87),"",COUNTA(B$2:$B87))</f>
        <v>86</v>
      </c>
      <c r="B87" s="54" t="str">
        <f>ISPLATNE_LISTE!B87</f>
        <v>Plivački klub Jadran</v>
      </c>
      <c r="C87" s="14" t="str">
        <f>ISPLATNE_LISTE!C87</f>
        <v>Pojedinacni</v>
      </c>
      <c r="D87" s="14" t="str">
        <f>ISPLATNE_LISTE!D87</f>
        <v>Plivanje</v>
      </c>
      <c r="E87" s="15" t="str">
        <f>ISPLATNE_LISTE!F87</f>
        <v>I</v>
      </c>
      <c r="F87" s="130" t="e">
        <f>ISPLATNE_LISTE!#REF!</f>
        <v>#REF!</v>
      </c>
      <c r="G87" s="131" t="e">
        <f>SUM(ISPLATNE_LISTE!#REF!)</f>
        <v>#REF!</v>
      </c>
      <c r="H87" s="132"/>
      <c r="I87" s="131" t="e">
        <f t="shared" si="2"/>
        <v>#REF!</v>
      </c>
      <c r="J87" s="21" t="e">
        <f t="shared" si="3"/>
        <v>#REF!</v>
      </c>
      <c r="K87" s="142"/>
      <c r="L87" s="8"/>
      <c r="M87" s="8"/>
      <c r="N87" s="8"/>
      <c r="O87" s="8"/>
    </row>
    <row r="88" spans="1:15" x14ac:dyDescent="0.25">
      <c r="A88" s="7">
        <f>IF(ISBLANK(B88),"",COUNTA(B$2:$B88))</f>
        <v>87</v>
      </c>
      <c r="B88" s="54" t="str">
        <f>ISPLATNE_LISTE!B88</f>
        <v>Plivački klub Mornar</v>
      </c>
      <c r="C88" s="14" t="str">
        <f>ISPLATNE_LISTE!C88</f>
        <v>Pojedinacni</v>
      </c>
      <c r="D88" s="14" t="str">
        <f>ISPLATNE_LISTE!D88</f>
        <v>Plivanje</v>
      </c>
      <c r="E88" s="15" t="str">
        <f>ISPLATNE_LISTE!F88</f>
        <v>I</v>
      </c>
      <c r="F88" s="130" t="e">
        <f>ISPLATNE_LISTE!#REF!</f>
        <v>#REF!</v>
      </c>
      <c r="G88" s="131" t="e">
        <f>SUM(ISPLATNE_LISTE!#REF!)</f>
        <v>#REF!</v>
      </c>
      <c r="H88" s="132"/>
      <c r="I88" s="131" t="e">
        <f t="shared" si="2"/>
        <v>#REF!</v>
      </c>
      <c r="J88" s="21" t="e">
        <f t="shared" si="3"/>
        <v>#REF!</v>
      </c>
      <c r="K88" s="142"/>
      <c r="L88" s="8"/>
      <c r="M88" s="8"/>
      <c r="N88" s="8"/>
      <c r="O88" s="8"/>
    </row>
    <row r="89" spans="1:15" x14ac:dyDescent="0.25">
      <c r="A89" s="7">
        <f>IF(ISBLANK(B89),"",COUNTA(B$2:$B89))</f>
        <v>88</v>
      </c>
      <c r="B89" s="54" t="str">
        <f>ISPLATNE_LISTE!B89</f>
        <v>Plivački omladinski športski klub Pošk</v>
      </c>
      <c r="C89" s="14" t="str">
        <f>ISPLATNE_LISTE!C89</f>
        <v>Pojedinacni</v>
      </c>
      <c r="D89" s="14" t="str">
        <f>ISPLATNE_LISTE!D89</f>
        <v>Plivanje</v>
      </c>
      <c r="E89" s="15" t="str">
        <f>ISPLATNE_LISTE!F89</f>
        <v>I</v>
      </c>
      <c r="F89" s="130" t="e">
        <f>ISPLATNE_LISTE!#REF!</f>
        <v>#REF!</v>
      </c>
      <c r="G89" s="131" t="e">
        <f>SUM(ISPLATNE_LISTE!#REF!)</f>
        <v>#REF!</v>
      </c>
      <c r="H89" s="132"/>
      <c r="I89" s="131" t="e">
        <f t="shared" si="2"/>
        <v>#REF!</v>
      </c>
      <c r="J89" s="21" t="e">
        <f t="shared" si="3"/>
        <v>#REF!</v>
      </c>
      <c r="K89" s="142"/>
      <c r="L89" s="8"/>
      <c r="M89" s="8"/>
      <c r="N89" s="8"/>
      <c r="O89" s="8"/>
    </row>
    <row r="90" spans="1:15" x14ac:dyDescent="0.25">
      <c r="A90" s="7">
        <f>IF(ISBLANK(B90),"",COUNTA(B$2:$B90))</f>
        <v>89</v>
      </c>
      <c r="B90" s="54" t="str">
        <f>ISPLATNE_LISTE!B90</f>
        <v>Ragbi klub Nada</v>
      </c>
      <c r="C90" s="14" t="str">
        <f>ISPLATNE_LISTE!C90</f>
        <v>Ekipni</v>
      </c>
      <c r="D90" s="14" t="str">
        <f>ISPLATNE_LISTE!D90</f>
        <v>Ragbi</v>
      </c>
      <c r="E90" s="15" t="str">
        <f>ISPLATNE_LISTE!F90</f>
        <v>II</v>
      </c>
      <c r="F90" s="130" t="e">
        <f>ISPLATNE_LISTE!#REF!</f>
        <v>#REF!</v>
      </c>
      <c r="G90" s="131" t="e">
        <f>SUM(ISPLATNE_LISTE!#REF!)</f>
        <v>#REF!</v>
      </c>
      <c r="H90" s="132"/>
      <c r="I90" s="131" t="e">
        <f t="shared" si="2"/>
        <v>#REF!</v>
      </c>
      <c r="J90" s="21" t="e">
        <f t="shared" si="3"/>
        <v>#REF!</v>
      </c>
      <c r="K90" s="142"/>
      <c r="L90" s="8"/>
      <c r="M90" s="8"/>
      <c r="N90" s="8"/>
      <c r="O90" s="8"/>
    </row>
    <row r="91" spans="1:15" x14ac:dyDescent="0.25">
      <c r="A91" s="7">
        <f>IF(ISBLANK(B91),"",COUNTA(B$2:$B91))</f>
        <v>90</v>
      </c>
      <c r="B91" s="54" t="str">
        <f>ISPLATNE_LISTE!B91</f>
        <v>Akrobatski Rock'n'Roll klub CAF - Spliters</v>
      </c>
      <c r="C91" s="14" t="str">
        <f>ISPLATNE_LISTE!C91</f>
        <v>Pojedinacni</v>
      </c>
      <c r="D91" s="14" t="str">
        <f>ISPLATNE_LISTE!D91</f>
        <v>Rock 'n' roll</v>
      </c>
      <c r="E91" s="15" t="str">
        <f>ISPLATNE_LISTE!F91</f>
        <v>IV</v>
      </c>
      <c r="F91" s="130" t="e">
        <f>ISPLATNE_LISTE!#REF!</f>
        <v>#REF!</v>
      </c>
      <c r="G91" s="131" t="e">
        <f>SUM(ISPLATNE_LISTE!#REF!)</f>
        <v>#REF!</v>
      </c>
      <c r="H91" s="132"/>
      <c r="I91" s="131" t="e">
        <f t="shared" si="2"/>
        <v>#REF!</v>
      </c>
      <c r="J91" s="21" t="e">
        <f t="shared" si="3"/>
        <v>#REF!</v>
      </c>
      <c r="K91" s="142"/>
      <c r="L91" s="8"/>
      <c r="M91" s="8"/>
      <c r="N91" s="8"/>
      <c r="O91" s="8"/>
    </row>
    <row r="92" spans="1:15" x14ac:dyDescent="0.25">
      <c r="A92" s="7">
        <f>IF(ISBLANK(B92),"",COUNTA(B$2:$B92))</f>
        <v>91</v>
      </c>
      <c r="B92" s="54" t="str">
        <f>ISPLATNE_LISTE!B92</f>
        <v>Ronilački klub PIK Mornar</v>
      </c>
      <c r="C92" s="14" t="str">
        <f>ISPLATNE_LISTE!C92</f>
        <v>Pojedinacni</v>
      </c>
      <c r="D92" s="14" t="str">
        <f>ISPLATNE_LISTE!D92</f>
        <v>Ronilastvo</v>
      </c>
      <c r="E92" s="15" t="str">
        <f>ISPLATNE_LISTE!F92</f>
        <v>-</v>
      </c>
      <c r="F92" s="130" t="e">
        <f>ISPLATNE_LISTE!#REF!</f>
        <v>#REF!</v>
      </c>
      <c r="G92" s="131" t="e">
        <f>SUM(ISPLATNE_LISTE!#REF!)</f>
        <v>#REF!</v>
      </c>
      <c r="H92" s="132"/>
      <c r="I92" s="131" t="e">
        <f t="shared" si="2"/>
        <v>#REF!</v>
      </c>
      <c r="J92" s="21" t="e">
        <f t="shared" si="3"/>
        <v>#REF!</v>
      </c>
      <c r="K92" s="142"/>
      <c r="L92" s="8"/>
      <c r="M92" s="8"/>
      <c r="N92" s="8"/>
      <c r="O92" s="8"/>
    </row>
    <row r="93" spans="1:15" x14ac:dyDescent="0.25">
      <c r="A93" s="7">
        <f>IF(ISBLANK(B93),"",COUNTA(B$2:$B93))</f>
        <v>92</v>
      </c>
      <c r="B93" s="54" t="str">
        <f>ISPLATNE_LISTE!B93</f>
        <v>Ronilački klub Split</v>
      </c>
      <c r="C93" s="14" t="str">
        <f>ISPLATNE_LISTE!C93</f>
        <v>Pojedinacni</v>
      </c>
      <c r="D93" s="14" t="str">
        <f>ISPLATNE_LISTE!D93</f>
        <v>Ronilastvo</v>
      </c>
      <c r="E93" s="15" t="str">
        <f>ISPLATNE_LISTE!F93</f>
        <v>-</v>
      </c>
      <c r="F93" s="130" t="e">
        <f>ISPLATNE_LISTE!#REF!</f>
        <v>#REF!</v>
      </c>
      <c r="G93" s="131" t="e">
        <f>SUM(ISPLATNE_LISTE!#REF!)</f>
        <v>#REF!</v>
      </c>
      <c r="H93" s="132"/>
      <c r="I93" s="131" t="e">
        <f t="shared" si="2"/>
        <v>#REF!</v>
      </c>
      <c r="J93" s="21" t="e">
        <f t="shared" si="3"/>
        <v>#REF!</v>
      </c>
      <c r="K93" s="142"/>
      <c r="L93" s="8"/>
      <c r="M93" s="8"/>
      <c r="N93" s="8"/>
      <c r="O93" s="8"/>
    </row>
    <row r="94" spans="1:15" x14ac:dyDescent="0.25">
      <c r="A94" s="7">
        <f>IF(ISBLANK(B94),"",COUNTA(B$2:$B94))</f>
        <v>93</v>
      </c>
      <c r="B94" s="54" t="str">
        <f>ISPLATNE_LISTE!B94</f>
        <v>Hrvatski rukometni klub Krilnik</v>
      </c>
      <c r="C94" s="55" t="str">
        <f>ISPLATNE_LISTE!C94</f>
        <v>Ekipni</v>
      </c>
      <c r="D94" s="55" t="str">
        <f>ISPLATNE_LISTE!D94</f>
        <v>Rukomet</v>
      </c>
      <c r="E94" s="56" t="str">
        <f>ISPLATNE_LISTE!F94</f>
        <v>IV</v>
      </c>
      <c r="F94" s="130" t="e">
        <f>ISPLATNE_LISTE!#REF!</f>
        <v>#REF!</v>
      </c>
      <c r="G94" s="131" t="e">
        <f>SUM(ISPLATNE_LISTE!#REF!)</f>
        <v>#REF!</v>
      </c>
      <c r="H94" s="132"/>
      <c r="I94" s="131" t="e">
        <f t="shared" si="2"/>
        <v>#REF!</v>
      </c>
      <c r="J94" s="21" t="e">
        <f t="shared" si="3"/>
        <v>#REF!</v>
      </c>
      <c r="K94" s="143"/>
      <c r="L94" s="8"/>
      <c r="M94" s="8"/>
      <c r="N94" s="8"/>
      <c r="O94" s="8"/>
    </row>
    <row r="95" spans="1:15" x14ac:dyDescent="0.25">
      <c r="A95" s="7">
        <f>IF(ISBLANK(B95),"",COUNTA(B$2:$B95))</f>
        <v>94</v>
      </c>
      <c r="B95" s="54" t="str">
        <f>ISPLATNE_LISTE!B95</f>
        <v>Rukometni klub BM 07</v>
      </c>
      <c r="C95" s="14" t="str">
        <f>ISPLATNE_LISTE!C95</f>
        <v>Ekipni</v>
      </c>
      <c r="D95" s="14" t="str">
        <f>ISPLATNE_LISTE!D95</f>
        <v>Rukomet</v>
      </c>
      <c r="E95" s="15" t="str">
        <f>ISPLATNE_LISTE!F95</f>
        <v>IV</v>
      </c>
      <c r="F95" s="130" t="e">
        <f>ISPLATNE_LISTE!#REF!</f>
        <v>#REF!</v>
      </c>
      <c r="G95" s="131" t="e">
        <f>SUM(ISPLATNE_LISTE!#REF!)</f>
        <v>#REF!</v>
      </c>
      <c r="H95" s="132"/>
      <c r="I95" s="131" t="e">
        <f t="shared" si="2"/>
        <v>#REF!</v>
      </c>
      <c r="J95" s="21" t="e">
        <f t="shared" si="3"/>
        <v>#REF!</v>
      </c>
      <c r="K95" s="142"/>
      <c r="L95" s="8"/>
      <c r="M95" s="8"/>
      <c r="N95" s="8"/>
      <c r="O95" s="8"/>
    </row>
    <row r="96" spans="1:15" x14ac:dyDescent="0.25">
      <c r="A96" s="7">
        <f>IF(ISBLANK(B96),"",COUNTA(B$2:$B96))</f>
        <v>95</v>
      </c>
      <c r="B96" s="54" t="str">
        <f>ISPLATNE_LISTE!B96</f>
        <v>Rukometni klub Split</v>
      </c>
      <c r="C96" s="55" t="str">
        <f>ISPLATNE_LISTE!C96</f>
        <v>Ekipni</v>
      </c>
      <c r="D96" s="55" t="str">
        <f>ISPLATNE_LISTE!D96</f>
        <v>Rukomet</v>
      </c>
      <c r="E96" s="56" t="str">
        <f>ISPLATNE_LISTE!F96</f>
        <v>I</v>
      </c>
      <c r="F96" s="130" t="e">
        <f>ISPLATNE_LISTE!#REF!</f>
        <v>#REF!</v>
      </c>
      <c r="G96" s="131" t="e">
        <f>SUM(ISPLATNE_LISTE!#REF!)</f>
        <v>#REF!</v>
      </c>
      <c r="H96" s="132"/>
      <c r="I96" s="131" t="e">
        <f t="shared" si="2"/>
        <v>#REF!</v>
      </c>
      <c r="J96" s="21" t="e">
        <f t="shared" si="3"/>
        <v>#REF!</v>
      </c>
      <c r="K96" s="143"/>
      <c r="L96" s="8"/>
      <c r="M96" s="8"/>
      <c r="N96" s="8"/>
      <c r="O96" s="8"/>
    </row>
    <row r="97" spans="1:15" x14ac:dyDescent="0.25">
      <c r="A97" s="7">
        <f>IF(ISBLANK(B97),"",COUNTA(B$2:$B97))</f>
        <v>96</v>
      </c>
      <c r="B97" s="54" t="str">
        <f>ISPLATNE_LISTE!B97</f>
        <v>Ženski akademski rukometni klub Split</v>
      </c>
      <c r="C97" s="14" t="str">
        <f>ISPLATNE_LISTE!C97</f>
        <v>Ekipni</v>
      </c>
      <c r="D97" s="14" t="str">
        <f>ISPLATNE_LISTE!D97</f>
        <v>Rukomet</v>
      </c>
      <c r="E97" s="15" t="str">
        <f>ISPLATNE_LISTE!F97</f>
        <v>III</v>
      </c>
      <c r="F97" s="130" t="e">
        <f>ISPLATNE_LISTE!#REF!</f>
        <v>#REF!</v>
      </c>
      <c r="G97" s="131" t="e">
        <f>SUM(ISPLATNE_LISTE!#REF!)</f>
        <v>#REF!</v>
      </c>
      <c r="H97" s="132"/>
      <c r="I97" s="131" t="e">
        <f t="shared" si="2"/>
        <v>#REF!</v>
      </c>
      <c r="J97" s="21" t="e">
        <f t="shared" si="3"/>
        <v>#REF!</v>
      </c>
      <c r="K97" s="142"/>
      <c r="L97" s="8"/>
      <c r="M97" s="8"/>
      <c r="N97" s="8"/>
      <c r="O97" s="8"/>
    </row>
    <row r="98" spans="1:15" x14ac:dyDescent="0.25">
      <c r="A98" s="7">
        <f>IF(ISBLANK(B98),"",COUNTA(B$2:$B98))</f>
        <v>97</v>
      </c>
      <c r="B98" s="54" t="str">
        <f>ISPLATNE_LISTE!B98</f>
        <v>Ženski rukometni klub Split 2010</v>
      </c>
      <c r="C98" s="14" t="str">
        <f>ISPLATNE_LISTE!C98</f>
        <v>Ekipni</v>
      </c>
      <c r="D98" s="14" t="str">
        <f>ISPLATNE_LISTE!D98</f>
        <v>Rukomet</v>
      </c>
      <c r="E98" s="15" t="str">
        <f>ISPLATNE_LISTE!F98</f>
        <v>III</v>
      </c>
      <c r="F98" s="130" t="e">
        <f>ISPLATNE_LISTE!#REF!</f>
        <v>#REF!</v>
      </c>
      <c r="G98" s="131" t="e">
        <f>SUM(ISPLATNE_LISTE!#REF!)</f>
        <v>#REF!</v>
      </c>
      <c r="H98" s="132"/>
      <c r="I98" s="131" t="e">
        <f t="shared" si="2"/>
        <v>#REF!</v>
      </c>
      <c r="J98" s="21" t="e">
        <f t="shared" si="3"/>
        <v>#REF!</v>
      </c>
      <c r="K98" s="142"/>
      <c r="L98" s="8"/>
      <c r="M98" s="8"/>
      <c r="N98" s="8"/>
      <c r="O98" s="8"/>
    </row>
    <row r="99" spans="1:15" x14ac:dyDescent="0.25">
      <c r="A99" s="7">
        <f>IF(ISBLANK(B99),"",COUNTA(B$2:$B99))</f>
        <v>98</v>
      </c>
      <c r="B99" s="54" t="str">
        <f>ISPLATNE_LISTE!B99</f>
        <v>Savate klub Pit Bull</v>
      </c>
      <c r="C99" s="14" t="str">
        <f>ISPLATNE_LISTE!C99</f>
        <v>Pojedinacni</v>
      </c>
      <c r="D99" s="14" t="str">
        <f>ISPLATNE_LISTE!D99</f>
        <v>Savate</v>
      </c>
      <c r="E99" s="15" t="str">
        <f>ISPLATNE_LISTE!F99</f>
        <v>IV</v>
      </c>
      <c r="F99" s="130" t="e">
        <f>ISPLATNE_LISTE!#REF!</f>
        <v>#REF!</v>
      </c>
      <c r="G99" s="131" t="e">
        <f>SUM(ISPLATNE_LISTE!#REF!)</f>
        <v>#REF!</v>
      </c>
      <c r="H99" s="132"/>
      <c r="I99" s="131" t="e">
        <f t="shared" si="2"/>
        <v>#REF!</v>
      </c>
      <c r="J99" s="21" t="e">
        <f t="shared" si="3"/>
        <v>#REF!</v>
      </c>
      <c r="K99" s="142"/>
      <c r="L99" s="8"/>
      <c r="M99" s="8"/>
      <c r="N99" s="8"/>
      <c r="O99" s="8"/>
    </row>
    <row r="100" spans="1:15" x14ac:dyDescent="0.25">
      <c r="A100" s="7">
        <f>IF(ISBLANK(B100),"",COUNTA(B$2:$B100))</f>
        <v>99</v>
      </c>
      <c r="B100" s="54" t="str">
        <f>ISPLATNE_LISTE!B100</f>
        <v>Skijaški klub Nordis</v>
      </c>
      <c r="C100" s="14" t="str">
        <f>ISPLATNE_LISTE!C100</f>
        <v>Pojedinacni</v>
      </c>
      <c r="D100" s="14" t="str">
        <f>ISPLATNE_LISTE!D100</f>
        <v>Skijanje</v>
      </c>
      <c r="E100" s="15" t="str">
        <f>ISPLATNE_LISTE!F100</f>
        <v>-</v>
      </c>
      <c r="F100" s="130" t="e">
        <f>ISPLATNE_LISTE!#REF!</f>
        <v>#REF!</v>
      </c>
      <c r="G100" s="131" t="e">
        <f>SUM(ISPLATNE_LISTE!#REF!)</f>
        <v>#REF!</v>
      </c>
      <c r="H100" s="132"/>
      <c r="I100" s="131" t="e">
        <f t="shared" si="2"/>
        <v>#REF!</v>
      </c>
      <c r="J100" s="21" t="e">
        <f t="shared" si="3"/>
        <v>#REF!</v>
      </c>
      <c r="K100" s="142"/>
      <c r="L100" s="8"/>
      <c r="M100" s="8"/>
      <c r="N100" s="8"/>
      <c r="O100" s="8"/>
    </row>
    <row r="101" spans="1:15" x14ac:dyDescent="0.25">
      <c r="A101" s="7">
        <f>IF(ISBLANK(B101),"",COUNTA(B$2:$B101))</f>
        <v>100</v>
      </c>
      <c r="B101" s="54" t="str">
        <f>ISPLATNE_LISTE!B101</f>
        <v>Klub skokova u vodu Dupin</v>
      </c>
      <c r="C101" s="14" t="str">
        <f>ISPLATNE_LISTE!C101</f>
        <v>Pojedinacni</v>
      </c>
      <c r="D101" s="14" t="str">
        <f>ISPLATNE_LISTE!D101</f>
        <v>Skokovi u vodu</v>
      </c>
      <c r="E101" s="15" t="str">
        <f>ISPLATNE_LISTE!F101</f>
        <v>-</v>
      </c>
      <c r="F101" s="130" t="e">
        <f>ISPLATNE_LISTE!#REF!</f>
        <v>#REF!</v>
      </c>
      <c r="G101" s="131" t="e">
        <f>SUM(ISPLATNE_LISTE!#REF!)</f>
        <v>#REF!</v>
      </c>
      <c r="H101" s="132"/>
      <c r="I101" s="131" t="e">
        <f t="shared" si="2"/>
        <v>#REF!</v>
      </c>
      <c r="J101" s="21" t="e">
        <f t="shared" si="3"/>
        <v>#REF!</v>
      </c>
      <c r="K101" s="142"/>
      <c r="L101" s="8"/>
      <c r="M101" s="8"/>
      <c r="N101" s="8"/>
      <c r="O101" s="8"/>
    </row>
    <row r="102" spans="1:15" x14ac:dyDescent="0.25">
      <c r="A102" s="7">
        <f>IF(ISBLANK(B102),"",COUNTA(B$2:$B102))</f>
        <v>101</v>
      </c>
      <c r="B102" s="54" t="str">
        <f>ISPLATNE_LISTE!B102</f>
        <v>Plesni klub Lambada</v>
      </c>
      <c r="C102" s="14" t="str">
        <f>ISPLATNE_LISTE!C102</f>
        <v>Pojedinacni</v>
      </c>
      <c r="D102" s="14" t="str">
        <f>ISPLATNE_LISTE!D102</f>
        <v>Sportski ples</v>
      </c>
      <c r="E102" s="15" t="str">
        <f>ISPLATNE_LISTE!F102</f>
        <v>III</v>
      </c>
      <c r="F102" s="130" t="e">
        <f>ISPLATNE_LISTE!#REF!</f>
        <v>#REF!</v>
      </c>
      <c r="G102" s="131" t="e">
        <f>SUM(ISPLATNE_LISTE!#REF!)</f>
        <v>#REF!</v>
      </c>
      <c r="H102" s="132"/>
      <c r="I102" s="131" t="e">
        <f t="shared" si="2"/>
        <v>#REF!</v>
      </c>
      <c r="J102" s="21" t="e">
        <f t="shared" si="3"/>
        <v>#REF!</v>
      </c>
      <c r="K102" s="142"/>
      <c r="L102" s="8"/>
      <c r="M102" s="8"/>
      <c r="N102" s="8"/>
      <c r="O102" s="8"/>
    </row>
    <row r="103" spans="1:15" x14ac:dyDescent="0.25">
      <c r="A103" s="7">
        <f>IF(ISBLANK(B103),"",COUNTA(B$2:$B103))</f>
        <v>102</v>
      </c>
      <c r="B103" s="54" t="str">
        <f>ISPLATNE_LISTE!B103</f>
        <v>Plesni klub Lolita</v>
      </c>
      <c r="C103" s="14" t="str">
        <f>ISPLATNE_LISTE!C103</f>
        <v>Pojedinacni</v>
      </c>
      <c r="D103" s="14" t="str">
        <f>ISPLATNE_LISTE!D103</f>
        <v>Sportski ples</v>
      </c>
      <c r="E103" s="15" t="str">
        <f>ISPLATNE_LISTE!F103</f>
        <v>IV</v>
      </c>
      <c r="F103" s="130" t="e">
        <f>ISPLATNE_LISTE!#REF!</f>
        <v>#REF!</v>
      </c>
      <c r="G103" s="131" t="e">
        <f>SUM(ISPLATNE_LISTE!#REF!)</f>
        <v>#REF!</v>
      </c>
      <c r="H103" s="132"/>
      <c r="I103" s="131" t="e">
        <f t="shared" si="2"/>
        <v>#REF!</v>
      </c>
      <c r="J103" s="21" t="e">
        <f t="shared" si="3"/>
        <v>#REF!</v>
      </c>
      <c r="K103" s="142"/>
      <c r="L103" s="8"/>
      <c r="M103" s="8"/>
      <c r="N103" s="8"/>
      <c r="O103" s="8"/>
    </row>
    <row r="104" spans="1:15" x14ac:dyDescent="0.25">
      <c r="A104" s="7">
        <f>IF(ISBLANK(B104),"",COUNTA(B$2:$B104))</f>
        <v>103</v>
      </c>
      <c r="B104" s="54" t="str">
        <f>ISPLATNE_LISTE!B104</f>
        <v>Plesni klub Split</v>
      </c>
      <c r="C104" s="14" t="str">
        <f>ISPLATNE_LISTE!C104</f>
        <v>Pojedinacni</v>
      </c>
      <c r="D104" s="14" t="str">
        <f>ISPLATNE_LISTE!D104</f>
        <v>Sportski ples</v>
      </c>
      <c r="E104" s="15" t="str">
        <f>ISPLATNE_LISTE!F104</f>
        <v>II</v>
      </c>
      <c r="F104" s="130" t="e">
        <f>ISPLATNE_LISTE!#REF!</f>
        <v>#REF!</v>
      </c>
      <c r="G104" s="131" t="e">
        <f>SUM(ISPLATNE_LISTE!#REF!)</f>
        <v>#REF!</v>
      </c>
      <c r="H104" s="132"/>
      <c r="I104" s="131" t="e">
        <f t="shared" si="2"/>
        <v>#REF!</v>
      </c>
      <c r="J104" s="21" t="e">
        <f t="shared" si="3"/>
        <v>#REF!</v>
      </c>
      <c r="K104" s="142"/>
      <c r="L104" s="8"/>
      <c r="M104" s="8"/>
      <c r="N104" s="8"/>
      <c r="O104" s="8"/>
    </row>
    <row r="105" spans="1:15" x14ac:dyDescent="0.25">
      <c r="A105" s="7">
        <f>IF(ISBLANK(B105),"",COUNTA(B$2:$B105))</f>
        <v>104</v>
      </c>
      <c r="B105" s="54" t="str">
        <f>ISPLATNE_LISTE!B105</f>
        <v>Klub športskih ribolovaca Zenta</v>
      </c>
      <c r="C105" s="14" t="str">
        <f>ISPLATNE_LISTE!C105</f>
        <v>Pojedinacni</v>
      </c>
      <c r="D105" s="14" t="str">
        <f>ISPLATNE_LISTE!D105</f>
        <v>Sportski ribolov na moru</v>
      </c>
      <c r="E105" s="15" t="str">
        <f>ISPLATNE_LISTE!F105</f>
        <v>-</v>
      </c>
      <c r="F105" s="130" t="e">
        <f>ISPLATNE_LISTE!#REF!</f>
        <v>#REF!</v>
      </c>
      <c r="G105" s="131" t="e">
        <f>SUM(ISPLATNE_LISTE!#REF!)</f>
        <v>#REF!</v>
      </c>
      <c r="H105" s="132"/>
      <c r="I105" s="131" t="e">
        <f t="shared" si="2"/>
        <v>#REF!</v>
      </c>
      <c r="J105" s="21" t="e">
        <f t="shared" si="3"/>
        <v>#REF!</v>
      </c>
      <c r="K105" s="142"/>
      <c r="L105" s="8"/>
      <c r="M105" s="8"/>
      <c r="N105" s="8"/>
      <c r="O105" s="8"/>
    </row>
    <row r="106" spans="1:15" x14ac:dyDescent="0.25">
      <c r="A106" s="7">
        <f>IF(ISBLANK(B106),"",COUNTA(B$2:$B106))</f>
        <v>105</v>
      </c>
      <c r="B106" s="54" t="str">
        <f>ISPLATNE_LISTE!B106</f>
        <v>Športsko ribolovno društvo Žrnovnica</v>
      </c>
      <c r="C106" s="14" t="str">
        <f>ISPLATNE_LISTE!C106</f>
        <v>Pojedinacni</v>
      </c>
      <c r="D106" s="14" t="str">
        <f>ISPLATNE_LISTE!D106</f>
        <v>Sportski ribolov na slatkim vodama</v>
      </c>
      <c r="E106" s="15" t="str">
        <f>ISPLATNE_LISTE!F106</f>
        <v>-</v>
      </c>
      <c r="F106" s="130" t="e">
        <f>ISPLATNE_LISTE!#REF!</f>
        <v>#REF!</v>
      </c>
      <c r="G106" s="131" t="e">
        <f>SUM(ISPLATNE_LISTE!#REF!)</f>
        <v>#REF!</v>
      </c>
      <c r="H106" s="132"/>
      <c r="I106" s="131" t="e">
        <f t="shared" si="2"/>
        <v>#REF!</v>
      </c>
      <c r="J106" s="21" t="e">
        <f t="shared" si="3"/>
        <v>#REF!</v>
      </c>
      <c r="K106" s="142"/>
      <c r="L106" s="8"/>
      <c r="M106" s="8"/>
      <c r="N106" s="8"/>
      <c r="O106" s="8"/>
    </row>
    <row r="107" spans="1:15" x14ac:dyDescent="0.25">
      <c r="A107" s="7">
        <f>IF(ISBLANK(B107),"",COUNTA(B$2:$B107))</f>
        <v>106</v>
      </c>
      <c r="B107" s="54" t="str">
        <f>ISPLATNE_LISTE!B107</f>
        <v>Sportsko penjački klub CAF</v>
      </c>
      <c r="C107" s="14" t="str">
        <f>ISPLATNE_LISTE!C107</f>
        <v>Pojedinacni</v>
      </c>
      <c r="D107" s="14" t="str">
        <f>ISPLATNE_LISTE!D107</f>
        <v>Sportsko penjanje</v>
      </c>
      <c r="E107" s="15" t="str">
        <f>ISPLATNE_LISTE!F107</f>
        <v>-</v>
      </c>
      <c r="F107" s="130" t="e">
        <f>ISPLATNE_LISTE!#REF!</f>
        <v>#REF!</v>
      </c>
      <c r="G107" s="131" t="e">
        <f>SUM(ISPLATNE_LISTE!#REF!)</f>
        <v>#REF!</v>
      </c>
      <c r="H107" s="132"/>
      <c r="I107" s="131" t="e">
        <f t="shared" si="2"/>
        <v>#REF!</v>
      </c>
      <c r="J107" s="21" t="e">
        <f t="shared" si="3"/>
        <v>#REF!</v>
      </c>
      <c r="K107" s="142"/>
      <c r="L107" s="8"/>
      <c r="M107" s="8"/>
      <c r="N107" s="8"/>
      <c r="O107" s="8"/>
    </row>
    <row r="108" spans="1:15" x14ac:dyDescent="0.25">
      <c r="A108" s="7">
        <f>IF(ISBLANK(B108),"",COUNTA(B$2:$B108))</f>
        <v>107</v>
      </c>
      <c r="B108" s="54" t="str">
        <f>ISPLATNE_LISTE!B108</f>
        <v>Sportsko penjački klub Lapis</v>
      </c>
      <c r="C108" s="14" t="str">
        <f>ISPLATNE_LISTE!C108</f>
        <v>Pojedinacni</v>
      </c>
      <c r="D108" s="14" t="str">
        <f>ISPLATNE_LISTE!D108</f>
        <v>Sportsko penjanje</v>
      </c>
      <c r="E108" s="15" t="str">
        <f>ISPLATNE_LISTE!F108</f>
        <v>IV</v>
      </c>
      <c r="F108" s="130" t="e">
        <f>ISPLATNE_LISTE!#REF!</f>
        <v>#REF!</v>
      </c>
      <c r="G108" s="131" t="e">
        <f>SUM(ISPLATNE_LISTE!#REF!)</f>
        <v>#REF!</v>
      </c>
      <c r="H108" s="132"/>
      <c r="I108" s="131" t="e">
        <f t="shared" si="2"/>
        <v>#REF!</v>
      </c>
      <c r="J108" s="21" t="e">
        <f t="shared" si="3"/>
        <v>#REF!</v>
      </c>
      <c r="K108" s="142"/>
      <c r="L108" s="8"/>
      <c r="M108" s="8"/>
      <c r="N108" s="8"/>
      <c r="O108" s="8"/>
    </row>
    <row r="109" spans="1:15" x14ac:dyDescent="0.25">
      <c r="A109" s="7">
        <f>IF(ISBLANK(B109),"",COUNTA(B$2:$B109))</f>
        <v>108</v>
      </c>
      <c r="B109" s="54" t="str">
        <f>ISPLATNE_LISTE!B109</f>
        <v>Sportsko penjački klub Marulianus</v>
      </c>
      <c r="C109" s="14" t="str">
        <f>ISPLATNE_LISTE!C109</f>
        <v>Pojedinacni</v>
      </c>
      <c r="D109" s="14" t="str">
        <f>ISPLATNE_LISTE!D109</f>
        <v>Sportsko penjanje</v>
      </c>
      <c r="E109" s="15" t="str">
        <f>ISPLATNE_LISTE!F109</f>
        <v>III</v>
      </c>
      <c r="F109" s="130" t="e">
        <f>ISPLATNE_LISTE!#REF!</f>
        <v>#REF!</v>
      </c>
      <c r="G109" s="131" t="e">
        <f>SUM(ISPLATNE_LISTE!#REF!)</f>
        <v>#REF!</v>
      </c>
      <c r="H109" s="132"/>
      <c r="I109" s="131" t="e">
        <f t="shared" si="2"/>
        <v>#REF!</v>
      </c>
      <c r="J109" s="21" t="e">
        <f t="shared" si="3"/>
        <v>#REF!</v>
      </c>
      <c r="K109" s="142"/>
      <c r="L109" s="8"/>
      <c r="M109" s="8"/>
      <c r="N109" s="8"/>
      <c r="O109" s="8"/>
    </row>
    <row r="110" spans="1:15" x14ac:dyDescent="0.25">
      <c r="A110" s="7">
        <f>IF(ISBLANK(B110),"",COUNTA(B$2:$B110))</f>
        <v>109</v>
      </c>
      <c r="B110" s="54" t="str">
        <f>ISPLATNE_LISTE!B110</f>
        <v>Sportsko penjački klub Mosor</v>
      </c>
      <c r="C110" s="14" t="str">
        <f>ISPLATNE_LISTE!C110</f>
        <v>Pojedinacni</v>
      </c>
      <c r="D110" s="14" t="str">
        <f>ISPLATNE_LISTE!D110</f>
        <v>Sportsko penjanje</v>
      </c>
      <c r="E110" s="15" t="str">
        <f>ISPLATNE_LISTE!F110</f>
        <v>IV</v>
      </c>
      <c r="F110" s="130" t="e">
        <f>ISPLATNE_LISTE!#REF!</f>
        <v>#REF!</v>
      </c>
      <c r="G110" s="131" t="e">
        <f>SUM(ISPLATNE_LISTE!#REF!)</f>
        <v>#REF!</v>
      </c>
      <c r="H110" s="132"/>
      <c r="I110" s="131" t="e">
        <f t="shared" si="2"/>
        <v>#REF!</v>
      </c>
      <c r="J110" s="21" t="e">
        <f t="shared" si="3"/>
        <v>#REF!</v>
      </c>
      <c r="K110" s="142"/>
      <c r="L110" s="8"/>
      <c r="M110" s="8"/>
      <c r="N110" s="8"/>
      <c r="O110" s="8"/>
    </row>
    <row r="111" spans="1:15" x14ac:dyDescent="0.25">
      <c r="A111" s="7">
        <f>IF(ISBLANK(B111),"",COUNTA(B$2:$B111))</f>
        <v>110</v>
      </c>
      <c r="B111" s="54" t="str">
        <f>ISPLATNE_LISTE!B111</f>
        <v>Stolnoteniski klub Spin</v>
      </c>
      <c r="C111" s="14" t="str">
        <f>ISPLATNE_LISTE!C111</f>
        <v>Pojedinacni</v>
      </c>
      <c r="D111" s="14" t="str">
        <f>ISPLATNE_LISTE!D111</f>
        <v>Stolni tenis</v>
      </c>
      <c r="E111" s="15" t="str">
        <f>ISPLATNE_LISTE!F111</f>
        <v>-</v>
      </c>
      <c r="F111" s="130" t="e">
        <f>ISPLATNE_LISTE!#REF!</f>
        <v>#REF!</v>
      </c>
      <c r="G111" s="131" t="e">
        <f>SUM(ISPLATNE_LISTE!#REF!)</f>
        <v>#REF!</v>
      </c>
      <c r="H111" s="132"/>
      <c r="I111" s="131" t="e">
        <f t="shared" si="2"/>
        <v>#REF!</v>
      </c>
      <c r="J111" s="21" t="e">
        <f t="shared" si="3"/>
        <v>#REF!</v>
      </c>
      <c r="K111" s="142"/>
      <c r="L111" s="8"/>
      <c r="M111" s="8"/>
      <c r="N111" s="8"/>
      <c r="O111" s="8"/>
    </row>
    <row r="112" spans="1:15" x14ac:dyDescent="0.25">
      <c r="A112" s="7">
        <f>IF(ISBLANK(B112),"",COUNTA(B$2:$B112))</f>
        <v>111</v>
      </c>
      <c r="B112" s="54" t="str">
        <f>ISPLATNE_LISTE!B112</f>
        <v>Stolnoteniski klub Split</v>
      </c>
      <c r="C112" s="55" t="str">
        <f>ISPLATNE_LISTE!C112</f>
        <v>Pojedinacni</v>
      </c>
      <c r="D112" s="55" t="str">
        <f>ISPLATNE_LISTE!D112</f>
        <v>Stolni tenis</v>
      </c>
      <c r="E112" s="56" t="str">
        <f>ISPLATNE_LISTE!F112</f>
        <v>III</v>
      </c>
      <c r="F112" s="130" t="e">
        <f>ISPLATNE_LISTE!#REF!</f>
        <v>#REF!</v>
      </c>
      <c r="G112" s="131" t="e">
        <f>SUM(ISPLATNE_LISTE!#REF!)</f>
        <v>#REF!</v>
      </c>
      <c r="H112" s="132"/>
      <c r="I112" s="131" t="e">
        <f t="shared" si="2"/>
        <v>#REF!</v>
      </c>
      <c r="J112" s="21" t="e">
        <f t="shared" si="3"/>
        <v>#REF!</v>
      </c>
      <c r="K112" s="143"/>
      <c r="L112" s="8"/>
      <c r="M112" s="8"/>
      <c r="N112" s="8"/>
      <c r="O112" s="8"/>
    </row>
    <row r="113" spans="1:15" x14ac:dyDescent="0.25">
      <c r="A113" s="7">
        <f>IF(ISBLANK(B113),"",COUNTA(B$2:$B113))</f>
        <v>112</v>
      </c>
      <c r="B113" s="54" t="str">
        <f>ISPLATNE_LISTE!B113</f>
        <v>Streličarski klub Dalmacija</v>
      </c>
      <c r="C113" s="14" t="str">
        <f>ISPLATNE_LISTE!C113</f>
        <v>Pojedinacni</v>
      </c>
      <c r="D113" s="14" t="str">
        <f>ISPLATNE_LISTE!D113</f>
        <v>Streličarstvo</v>
      </c>
      <c r="E113" s="15" t="str">
        <f>ISPLATNE_LISTE!F113</f>
        <v>-</v>
      </c>
      <c r="F113" s="130" t="e">
        <f>ISPLATNE_LISTE!#REF!</f>
        <v>#REF!</v>
      </c>
      <c r="G113" s="131" t="e">
        <f>SUM(ISPLATNE_LISTE!#REF!)</f>
        <v>#REF!</v>
      </c>
      <c r="H113" s="132"/>
      <c r="I113" s="131" t="e">
        <f t="shared" si="2"/>
        <v>#REF!</v>
      </c>
      <c r="J113" s="21" t="e">
        <f t="shared" si="3"/>
        <v>#REF!</v>
      </c>
      <c r="K113" s="142"/>
      <c r="L113" s="8"/>
      <c r="M113" s="8"/>
      <c r="N113" s="8"/>
      <c r="O113" s="8"/>
    </row>
    <row r="114" spans="1:15" x14ac:dyDescent="0.25">
      <c r="A114" s="7">
        <f>IF(ISBLANK(B114),"",COUNTA(B$2:$B114))</f>
        <v>113</v>
      </c>
      <c r="B114" s="54" t="str">
        <f>ISPLATNE_LISTE!B114</f>
        <v>Streljački klub Centar</v>
      </c>
      <c r="C114" s="14" t="str">
        <f>ISPLATNE_LISTE!C114</f>
        <v>Pojedinacni</v>
      </c>
      <c r="D114" s="14" t="str">
        <f>ISPLATNE_LISTE!D114</f>
        <v>Streljastvo</v>
      </c>
      <c r="E114" s="15" t="str">
        <f>ISPLATNE_LISTE!F114</f>
        <v>III</v>
      </c>
      <c r="F114" s="130" t="e">
        <f>ISPLATNE_LISTE!#REF!</f>
        <v>#REF!</v>
      </c>
      <c r="G114" s="131" t="e">
        <f>SUM(ISPLATNE_LISTE!#REF!)</f>
        <v>#REF!</v>
      </c>
      <c r="H114" s="132"/>
      <c r="I114" s="131" t="e">
        <f t="shared" si="2"/>
        <v>#REF!</v>
      </c>
      <c r="J114" s="21" t="e">
        <f t="shared" si="3"/>
        <v>#REF!</v>
      </c>
      <c r="K114" s="142"/>
      <c r="L114" s="8"/>
      <c r="M114" s="8"/>
      <c r="N114" s="8"/>
      <c r="O114" s="8"/>
    </row>
    <row r="115" spans="1:15" x14ac:dyDescent="0.25">
      <c r="A115" s="7">
        <f>IF(ISBLANK(B115),"",COUNTA(B$2:$B115))</f>
        <v>114</v>
      </c>
      <c r="B115" s="54" t="str">
        <f>ISPLATNE_LISTE!B115</f>
        <v>Šahovski klub Bačvice</v>
      </c>
      <c r="C115" s="14" t="str">
        <f>ISPLATNE_LISTE!C115</f>
        <v>Pojedinacni</v>
      </c>
      <c r="D115" s="14" t="str">
        <f>ISPLATNE_LISTE!D115</f>
        <v>Šah</v>
      </c>
      <c r="E115" s="15" t="str">
        <f>ISPLATNE_LISTE!F115</f>
        <v>-</v>
      </c>
      <c r="F115" s="130" t="e">
        <f>ISPLATNE_LISTE!#REF!</f>
        <v>#REF!</v>
      </c>
      <c r="G115" s="131" t="e">
        <f>SUM(ISPLATNE_LISTE!#REF!)</f>
        <v>#REF!</v>
      </c>
      <c r="H115" s="132"/>
      <c r="I115" s="131" t="e">
        <f t="shared" si="2"/>
        <v>#REF!</v>
      </c>
      <c r="J115" s="21" t="e">
        <f t="shared" si="3"/>
        <v>#REF!</v>
      </c>
      <c r="K115" s="142"/>
      <c r="L115" s="8"/>
      <c r="M115" s="8"/>
      <c r="N115" s="8"/>
      <c r="O115" s="8"/>
    </row>
    <row r="116" spans="1:15" x14ac:dyDescent="0.25">
      <c r="A116" s="7">
        <f>IF(ISBLANK(B116),"",COUNTA(B$2:$B116))</f>
        <v>115</v>
      </c>
      <c r="B116" s="54" t="str">
        <f>ISPLATNE_LISTE!B116</f>
        <v>Šahovski klub Brda</v>
      </c>
      <c r="C116" s="14" t="str">
        <f>ISPLATNE_LISTE!C116</f>
        <v>Pojedinacni</v>
      </c>
      <c r="D116" s="14" t="str">
        <f>ISPLATNE_LISTE!D116</f>
        <v>Šah</v>
      </c>
      <c r="E116" s="15" t="str">
        <f>ISPLATNE_LISTE!F116</f>
        <v>IV</v>
      </c>
      <c r="F116" s="130" t="e">
        <f>ISPLATNE_LISTE!#REF!</f>
        <v>#REF!</v>
      </c>
      <c r="G116" s="131" t="e">
        <f>SUM(ISPLATNE_LISTE!#REF!)</f>
        <v>#REF!</v>
      </c>
      <c r="H116" s="132"/>
      <c r="I116" s="131" t="e">
        <f t="shared" si="2"/>
        <v>#REF!</v>
      </c>
      <c r="J116" s="21" t="e">
        <f t="shared" si="3"/>
        <v>#REF!</v>
      </c>
      <c r="K116" s="142"/>
      <c r="L116" s="8"/>
      <c r="M116" s="8"/>
      <c r="N116" s="8"/>
      <c r="O116" s="8"/>
    </row>
    <row r="117" spans="1:15" x14ac:dyDescent="0.25">
      <c r="A117" s="7">
        <f>IF(ISBLANK(B117),"",COUNTA(B$2:$B117))</f>
        <v>116</v>
      </c>
      <c r="B117" s="54" t="str">
        <f>ISPLATNE_LISTE!B117</f>
        <v>Šahovski klub Mornar</v>
      </c>
      <c r="C117" s="14" t="str">
        <f>ISPLATNE_LISTE!C117</f>
        <v>Pojedinacni</v>
      </c>
      <c r="D117" s="14" t="str">
        <f>ISPLATNE_LISTE!D117</f>
        <v>Šah</v>
      </c>
      <c r="E117" s="15" t="str">
        <f>ISPLATNE_LISTE!F117</f>
        <v>III</v>
      </c>
      <c r="F117" s="130" t="e">
        <f>ISPLATNE_LISTE!#REF!</f>
        <v>#REF!</v>
      </c>
      <c r="G117" s="131" t="e">
        <f>SUM(ISPLATNE_LISTE!#REF!)</f>
        <v>#REF!</v>
      </c>
      <c r="H117" s="132"/>
      <c r="I117" s="131" t="e">
        <f t="shared" si="2"/>
        <v>#REF!</v>
      </c>
      <c r="J117" s="21" t="e">
        <f t="shared" si="3"/>
        <v>#REF!</v>
      </c>
      <c r="K117" s="142"/>
      <c r="L117" s="8"/>
      <c r="M117" s="8"/>
      <c r="N117" s="8"/>
      <c r="O117" s="8"/>
    </row>
    <row r="118" spans="1:15" x14ac:dyDescent="0.25">
      <c r="A118" s="7">
        <f>IF(ISBLANK(B118),"",COUNTA(B$2:$B118))</f>
        <v>117</v>
      </c>
      <c r="B118" s="54" t="str">
        <f>ISPLATNE_LISTE!B118</f>
        <v>Šahovski klub Student</v>
      </c>
      <c r="C118" s="55" t="str">
        <f>ISPLATNE_LISTE!C118</f>
        <v>Pojedinacni</v>
      </c>
      <c r="D118" s="55" t="str">
        <f>ISPLATNE_LISTE!D118</f>
        <v>Šah</v>
      </c>
      <c r="E118" s="56" t="str">
        <f>ISPLATNE_LISTE!F118</f>
        <v>-</v>
      </c>
      <c r="F118" s="130" t="e">
        <f>ISPLATNE_LISTE!#REF!</f>
        <v>#REF!</v>
      </c>
      <c r="G118" s="131" t="e">
        <f>SUM(ISPLATNE_LISTE!#REF!)</f>
        <v>#REF!</v>
      </c>
      <c r="H118" s="132"/>
      <c r="I118" s="131" t="e">
        <f t="shared" si="2"/>
        <v>#REF!</v>
      </c>
      <c r="J118" s="21" t="e">
        <f t="shared" si="3"/>
        <v>#REF!</v>
      </c>
      <c r="K118" s="143"/>
      <c r="L118" s="8"/>
      <c r="M118" s="8"/>
      <c r="N118" s="8"/>
      <c r="O118" s="8"/>
    </row>
    <row r="119" spans="1:15" x14ac:dyDescent="0.25">
      <c r="A119" s="7">
        <f>IF(ISBLANK(B119),"",COUNTA(B$2:$B119))</f>
        <v>118</v>
      </c>
      <c r="B119" s="54" t="str">
        <f>ISPLATNE_LISTE!B119</f>
        <v>Muški taekwondo klub Marjan</v>
      </c>
      <c r="C119" s="14" t="str">
        <f>ISPLATNE_LISTE!C119</f>
        <v>Pojedinacni</v>
      </c>
      <c r="D119" s="14" t="str">
        <f>ISPLATNE_LISTE!D119</f>
        <v>Taekwondo</v>
      </c>
      <c r="E119" s="15" t="str">
        <f>ISPLATNE_LISTE!F119</f>
        <v>I</v>
      </c>
      <c r="F119" s="130" t="e">
        <f>ISPLATNE_LISTE!#REF!</f>
        <v>#REF!</v>
      </c>
      <c r="G119" s="131" t="e">
        <f>SUM(ISPLATNE_LISTE!#REF!)</f>
        <v>#REF!</v>
      </c>
      <c r="H119" s="132"/>
      <c r="I119" s="131" t="e">
        <f t="shared" si="2"/>
        <v>#REF!</v>
      </c>
      <c r="J119" s="21" t="e">
        <f t="shared" si="3"/>
        <v>#REF!</v>
      </c>
      <c r="K119" s="142"/>
      <c r="L119" s="8"/>
      <c r="M119" s="8"/>
      <c r="N119" s="8"/>
      <c r="O119" s="8"/>
    </row>
    <row r="120" spans="1:15" x14ac:dyDescent="0.25">
      <c r="A120" s="7">
        <f>IF(ISBLANK(B120),"",COUNTA(B$2:$B120))</f>
        <v>119</v>
      </c>
      <c r="B120" s="54" t="str">
        <f>ISPLATNE_LISTE!B120</f>
        <v>Taekwondo klub Energy</v>
      </c>
      <c r="C120" s="14" t="str">
        <f>ISPLATNE_LISTE!C120</f>
        <v>Pojedinacni</v>
      </c>
      <c r="D120" s="14" t="str">
        <f>ISPLATNE_LISTE!D120</f>
        <v>Taekwondo</v>
      </c>
      <c r="E120" s="15" t="str">
        <f>ISPLATNE_LISTE!F120</f>
        <v>IV</v>
      </c>
      <c r="F120" s="130" t="e">
        <f>ISPLATNE_LISTE!#REF!</f>
        <v>#REF!</v>
      </c>
      <c r="G120" s="131" t="e">
        <f>SUM(ISPLATNE_LISTE!#REF!)</f>
        <v>#REF!</v>
      </c>
      <c r="H120" s="132"/>
      <c r="I120" s="131" t="e">
        <f t="shared" si="2"/>
        <v>#REF!</v>
      </c>
      <c r="J120" s="21" t="e">
        <f t="shared" si="3"/>
        <v>#REF!</v>
      </c>
      <c r="K120" s="142"/>
      <c r="L120" s="8"/>
      <c r="M120" s="8"/>
      <c r="N120" s="8"/>
      <c r="O120" s="8"/>
    </row>
    <row r="121" spans="1:15" x14ac:dyDescent="0.25">
      <c r="A121" s="7">
        <f>IF(ISBLANK(B121),"",COUNTA(B$2:$B121))</f>
        <v>120</v>
      </c>
      <c r="B121" s="54" t="str">
        <f>ISPLATNE_LISTE!B121</f>
        <v>Taekwondo klub Galeb</v>
      </c>
      <c r="C121" s="14" t="str">
        <f>ISPLATNE_LISTE!C121</f>
        <v>Pojedinacni</v>
      </c>
      <c r="D121" s="14" t="str">
        <f>ISPLATNE_LISTE!D121</f>
        <v>Taekwondo</v>
      </c>
      <c r="E121" s="15" t="str">
        <f>ISPLATNE_LISTE!F121</f>
        <v>-</v>
      </c>
      <c r="F121" s="130" t="e">
        <f>ISPLATNE_LISTE!#REF!</f>
        <v>#REF!</v>
      </c>
      <c r="G121" s="131" t="e">
        <f>SUM(ISPLATNE_LISTE!#REF!)</f>
        <v>#REF!</v>
      </c>
      <c r="H121" s="132"/>
      <c r="I121" s="131" t="e">
        <f t="shared" si="2"/>
        <v>#REF!</v>
      </c>
      <c r="J121" s="21" t="e">
        <f t="shared" si="3"/>
        <v>#REF!</v>
      </c>
      <c r="K121" s="142"/>
      <c r="L121" s="8"/>
      <c r="M121" s="8"/>
      <c r="N121" s="8"/>
      <c r="O121" s="8"/>
    </row>
    <row r="122" spans="1:15" x14ac:dyDescent="0.25">
      <c r="A122" s="7">
        <f>IF(ISBLANK(B122),"",COUNTA(B$2:$B122))</f>
        <v>121</v>
      </c>
      <c r="B122" s="54" t="str">
        <f>ISPLATNE_LISTE!B122</f>
        <v>Taekwondo klub Lotus</v>
      </c>
      <c r="C122" s="14" t="str">
        <f>ISPLATNE_LISTE!C122</f>
        <v>Pojedinacni</v>
      </c>
      <c r="D122" s="14" t="str">
        <f>ISPLATNE_LISTE!D122</f>
        <v>Taekwondo</v>
      </c>
      <c r="E122" s="15" t="str">
        <f>ISPLATNE_LISTE!F122</f>
        <v>-</v>
      </c>
      <c r="F122" s="130" t="e">
        <f>ISPLATNE_LISTE!#REF!</f>
        <v>#REF!</v>
      </c>
      <c r="G122" s="131" t="e">
        <f>SUM(ISPLATNE_LISTE!#REF!)</f>
        <v>#REF!</v>
      </c>
      <c r="H122" s="132"/>
      <c r="I122" s="131" t="e">
        <f t="shared" si="2"/>
        <v>#REF!</v>
      </c>
      <c r="J122" s="21" t="e">
        <f t="shared" si="3"/>
        <v>#REF!</v>
      </c>
      <c r="K122" s="142"/>
      <c r="L122" s="8"/>
      <c r="M122" s="8"/>
      <c r="N122" s="8"/>
      <c r="O122" s="8"/>
    </row>
    <row r="123" spans="1:15" x14ac:dyDescent="0.25">
      <c r="A123" s="7">
        <f>IF(ISBLANK(B123),"",COUNTA(B$2:$B123))</f>
        <v>122</v>
      </c>
      <c r="B123" s="54" t="str">
        <f>ISPLATNE_LISTE!B123</f>
        <v>Taekwondo klub Marjan</v>
      </c>
      <c r="C123" s="55" t="str">
        <f>ISPLATNE_LISTE!C123</f>
        <v>Pojedinacni</v>
      </c>
      <c r="D123" s="55" t="str">
        <f>ISPLATNE_LISTE!D123</f>
        <v>Taekwondo</v>
      </c>
      <c r="E123" s="56" t="str">
        <f>ISPLATNE_LISTE!F123</f>
        <v>I</v>
      </c>
      <c r="F123" s="130" t="e">
        <f>ISPLATNE_LISTE!#REF!</f>
        <v>#REF!</v>
      </c>
      <c r="G123" s="131" t="e">
        <f>SUM(ISPLATNE_LISTE!#REF!)</f>
        <v>#REF!</v>
      </c>
      <c r="H123" s="132"/>
      <c r="I123" s="131" t="e">
        <f t="shared" si="2"/>
        <v>#REF!</v>
      </c>
      <c r="J123" s="21" t="e">
        <f t="shared" si="3"/>
        <v>#REF!</v>
      </c>
      <c r="K123" s="143"/>
      <c r="L123" s="8"/>
      <c r="M123" s="8"/>
      <c r="N123" s="8"/>
      <c r="O123" s="8"/>
    </row>
    <row r="124" spans="1:15" x14ac:dyDescent="0.25">
      <c r="A124" s="7">
        <f>IF(ISBLANK(B124),"",COUNTA(B$2:$B124))</f>
        <v>123</v>
      </c>
      <c r="B124" s="54" t="str">
        <f>ISPLATNE_LISTE!B124</f>
        <v>Taekwondo klub Monter</v>
      </c>
      <c r="C124" s="51" t="str">
        <f>ISPLATNE_LISTE!C124</f>
        <v>Pojedinacni</v>
      </c>
      <c r="D124" s="51" t="str">
        <f>ISPLATNE_LISTE!D124</f>
        <v>Taekwondo</v>
      </c>
      <c r="E124" s="52" t="str">
        <f>ISPLATNE_LISTE!F124</f>
        <v>II</v>
      </c>
      <c r="F124" s="130" t="e">
        <f>ISPLATNE_LISTE!#REF!</f>
        <v>#REF!</v>
      </c>
      <c r="G124" s="131" t="e">
        <f>SUM(ISPLATNE_LISTE!#REF!)</f>
        <v>#REF!</v>
      </c>
      <c r="H124" s="132"/>
      <c r="I124" s="131" t="e">
        <f t="shared" si="2"/>
        <v>#REF!</v>
      </c>
      <c r="J124" s="21" t="e">
        <f t="shared" si="3"/>
        <v>#REF!</v>
      </c>
      <c r="K124" s="144"/>
      <c r="L124" s="8"/>
      <c r="M124" s="8"/>
      <c r="N124" s="8"/>
      <c r="O124" s="8"/>
    </row>
    <row r="125" spans="1:15" x14ac:dyDescent="0.25">
      <c r="A125" s="7">
        <f>IF(ISBLANK(B125),"",COUNTA(B$2:$B125))</f>
        <v>124</v>
      </c>
      <c r="B125" s="54" t="str">
        <f>ISPLATNE_LISTE!B125</f>
        <v>Taekwondo klub St kwan</v>
      </c>
      <c r="C125" s="55" t="str">
        <f>ISPLATNE_LISTE!C125</f>
        <v>Pojedinacni</v>
      </c>
      <c r="D125" s="55" t="str">
        <f>ISPLATNE_LISTE!D125</f>
        <v>Taekwondo</v>
      </c>
      <c r="E125" s="56" t="str">
        <f>ISPLATNE_LISTE!F125</f>
        <v>IV</v>
      </c>
      <c r="F125" s="130" t="e">
        <f>ISPLATNE_LISTE!#REF!</f>
        <v>#REF!</v>
      </c>
      <c r="G125" s="131" t="e">
        <f>SUM(ISPLATNE_LISTE!#REF!)</f>
        <v>#REF!</v>
      </c>
      <c r="H125" s="132"/>
      <c r="I125" s="131" t="e">
        <f t="shared" si="2"/>
        <v>#REF!</v>
      </c>
      <c r="J125" s="21" t="e">
        <f t="shared" si="3"/>
        <v>#REF!</v>
      </c>
      <c r="K125" s="143"/>
      <c r="L125" s="8"/>
      <c r="M125" s="8"/>
      <c r="N125" s="8"/>
      <c r="O125" s="8"/>
    </row>
    <row r="126" spans="1:15" x14ac:dyDescent="0.25">
      <c r="A126" s="7">
        <f>IF(ISBLANK(B126),"",COUNTA(B$2:$B126))</f>
        <v>125</v>
      </c>
      <c r="B126" s="54" t="str">
        <f>ISPLATNE_LISTE!B126</f>
        <v>Klub tajlandskog boksa Flash</v>
      </c>
      <c r="C126" s="14" t="str">
        <f>ISPLATNE_LISTE!C126</f>
        <v>Pojedinacni</v>
      </c>
      <c r="D126" s="14" t="str">
        <f>ISPLATNE_LISTE!D126</f>
        <v>Tajlandski boks</v>
      </c>
      <c r="E126" s="15" t="str">
        <f>ISPLATNE_LISTE!F126</f>
        <v>IV</v>
      </c>
      <c r="F126" s="130" t="e">
        <f>ISPLATNE_LISTE!#REF!</f>
        <v>#REF!</v>
      </c>
      <c r="G126" s="131" t="e">
        <f>SUM(ISPLATNE_LISTE!#REF!)</f>
        <v>#REF!</v>
      </c>
      <c r="H126" s="132"/>
      <c r="I126" s="131" t="e">
        <f t="shared" si="2"/>
        <v>#REF!</v>
      </c>
      <c r="J126" s="21" t="e">
        <f t="shared" si="3"/>
        <v>#REF!</v>
      </c>
      <c r="K126" s="142"/>
      <c r="L126" s="8"/>
      <c r="M126" s="8"/>
      <c r="N126" s="8"/>
      <c r="O126" s="8"/>
    </row>
    <row r="127" spans="1:15" x14ac:dyDescent="0.25">
      <c r="A127" s="7">
        <f>IF(ISBLANK(B127),"",COUNTA(B$2:$B127))</f>
        <v>126</v>
      </c>
      <c r="B127" s="54" t="str">
        <f>ISPLATNE_LISTE!B127</f>
        <v>Klub tajlandskog boksa Marjan</v>
      </c>
      <c r="C127" s="55" t="str">
        <f>ISPLATNE_LISTE!C127</f>
        <v>Pojedinacni</v>
      </c>
      <c r="D127" s="55" t="str">
        <f>ISPLATNE_LISTE!D127</f>
        <v>Tajlandski boks</v>
      </c>
      <c r="E127" s="56" t="str">
        <f>ISPLATNE_LISTE!F127</f>
        <v>-</v>
      </c>
      <c r="F127" s="130" t="e">
        <f>ISPLATNE_LISTE!#REF!</f>
        <v>#REF!</v>
      </c>
      <c r="G127" s="131" t="e">
        <f>SUM(ISPLATNE_LISTE!#REF!)</f>
        <v>#REF!</v>
      </c>
      <c r="H127" s="132"/>
      <c r="I127" s="131" t="e">
        <f t="shared" si="2"/>
        <v>#REF!</v>
      </c>
      <c r="J127" s="21" t="e">
        <f t="shared" si="3"/>
        <v>#REF!</v>
      </c>
      <c r="K127" s="143"/>
      <c r="L127" s="8"/>
      <c r="M127" s="8"/>
      <c r="N127" s="8"/>
      <c r="O127" s="8"/>
    </row>
    <row r="128" spans="1:15" x14ac:dyDescent="0.25">
      <c r="A128" s="7">
        <f>IF(ISBLANK(B128),"",COUNTA(B$2:$B128))</f>
        <v>127</v>
      </c>
      <c r="B128" s="54" t="str">
        <f>ISPLATNE_LISTE!B128</f>
        <v>Klub tajlandskog boksa Marjan 1975</v>
      </c>
      <c r="C128" s="14" t="str">
        <f>ISPLATNE_LISTE!C128</f>
        <v>Pojedinacni</v>
      </c>
      <c r="D128" s="14" t="str">
        <f>ISPLATNE_LISTE!D128</f>
        <v>Tajlandski boks</v>
      </c>
      <c r="E128" s="15" t="str">
        <f>ISPLATNE_LISTE!F128</f>
        <v>-</v>
      </c>
      <c r="F128" s="130" t="e">
        <f>ISPLATNE_LISTE!#REF!</f>
        <v>#REF!</v>
      </c>
      <c r="G128" s="131" t="e">
        <f>SUM(ISPLATNE_LISTE!#REF!)</f>
        <v>#REF!</v>
      </c>
      <c r="H128" s="132"/>
      <c r="I128" s="131" t="e">
        <f t="shared" si="2"/>
        <v>#REF!</v>
      </c>
      <c r="J128" s="21" t="e">
        <f t="shared" si="3"/>
        <v>#REF!</v>
      </c>
      <c r="K128" s="142"/>
      <c r="L128" s="8"/>
      <c r="M128" s="8"/>
      <c r="N128" s="8"/>
      <c r="O128" s="8"/>
    </row>
    <row r="129" spans="1:15" x14ac:dyDescent="0.25">
      <c r="A129" s="7">
        <f>IF(ISBLANK(B129),"",COUNTA(B$2:$B129))</f>
        <v>128</v>
      </c>
      <c r="B129" s="54" t="str">
        <f>ISPLATNE_LISTE!B129</f>
        <v>Klub tajlandskog boksa Marjan 2015</v>
      </c>
      <c r="C129" s="55" t="str">
        <f>ISPLATNE_LISTE!C129</f>
        <v>Pojedinacni</v>
      </c>
      <c r="D129" s="55" t="str">
        <f>ISPLATNE_LISTE!D129</f>
        <v>Tajlandski boks</v>
      </c>
      <c r="E129" s="56" t="str">
        <f>ISPLATNE_LISTE!F129</f>
        <v>-</v>
      </c>
      <c r="F129" s="130" t="e">
        <f>ISPLATNE_LISTE!#REF!</f>
        <v>#REF!</v>
      </c>
      <c r="G129" s="131" t="e">
        <f>SUM(ISPLATNE_LISTE!#REF!)</f>
        <v>#REF!</v>
      </c>
      <c r="H129" s="132"/>
      <c r="I129" s="131" t="e">
        <f t="shared" ref="I129:I137" si="4">H129-G129</f>
        <v>#REF!</v>
      </c>
      <c r="J129" s="21" t="e">
        <f t="shared" ref="J129:J145" si="5">IF(G129=0,0,H129/G129)</f>
        <v>#REF!</v>
      </c>
      <c r="K129" s="143"/>
      <c r="L129" s="8"/>
      <c r="M129" s="8"/>
      <c r="N129" s="8"/>
      <c r="O129" s="8"/>
    </row>
    <row r="130" spans="1:15" x14ac:dyDescent="0.25">
      <c r="A130" s="7">
        <f>IF(ISBLANK(B130),"",COUNTA(B$2:$B130))</f>
        <v>129</v>
      </c>
      <c r="B130" s="54" t="str">
        <f>ISPLATNE_LISTE!B130</f>
        <v>Klub tajlandskog boksa Split</v>
      </c>
      <c r="C130" s="14" t="str">
        <f>ISPLATNE_LISTE!C130</f>
        <v>Pojedinacni</v>
      </c>
      <c r="D130" s="14" t="str">
        <f>ISPLATNE_LISTE!D130</f>
        <v>Tajlandski boks</v>
      </c>
      <c r="E130" s="15" t="str">
        <f>ISPLATNE_LISTE!F130</f>
        <v>III</v>
      </c>
      <c r="F130" s="130" t="e">
        <f>ISPLATNE_LISTE!#REF!</f>
        <v>#REF!</v>
      </c>
      <c r="G130" s="131" t="e">
        <f>SUM(ISPLATNE_LISTE!#REF!)</f>
        <v>#REF!</v>
      </c>
      <c r="H130" s="132"/>
      <c r="I130" s="131" t="e">
        <f t="shared" si="4"/>
        <v>#REF!</v>
      </c>
      <c r="J130" s="21" t="e">
        <f t="shared" si="5"/>
        <v>#REF!</v>
      </c>
      <c r="K130" s="142"/>
      <c r="L130" s="8"/>
      <c r="M130" s="8"/>
      <c r="N130" s="8"/>
      <c r="O130" s="8"/>
    </row>
    <row r="131" spans="1:15" x14ac:dyDescent="0.25">
      <c r="A131" s="7">
        <f>IF(ISBLANK(B131),"",COUNTA(B$2:$B131))</f>
        <v>130</v>
      </c>
      <c r="B131" s="54" t="str">
        <f>ISPLATNE_LISTE!B131</f>
        <v>Tenis kamp Stobreč</v>
      </c>
      <c r="C131" s="14" t="str">
        <f>ISPLATNE_LISTE!C131</f>
        <v>Pojedinacni</v>
      </c>
      <c r="D131" s="14" t="str">
        <f>ISPLATNE_LISTE!D131</f>
        <v>Tenis</v>
      </c>
      <c r="E131" s="15" t="str">
        <f>ISPLATNE_LISTE!F131</f>
        <v>-</v>
      </c>
      <c r="F131" s="130" t="e">
        <f>ISPLATNE_LISTE!#REF!</f>
        <v>#REF!</v>
      </c>
      <c r="G131" s="131" t="e">
        <f>SUM(ISPLATNE_LISTE!#REF!)</f>
        <v>#REF!</v>
      </c>
      <c r="H131" s="132"/>
      <c r="I131" s="131" t="e">
        <f t="shared" si="4"/>
        <v>#REF!</v>
      </c>
      <c r="J131" s="21" t="e">
        <f t="shared" si="5"/>
        <v>#REF!</v>
      </c>
      <c r="K131" s="142"/>
      <c r="L131" s="8"/>
      <c r="M131" s="8"/>
      <c r="N131" s="8"/>
      <c r="O131" s="8"/>
    </row>
    <row r="132" spans="1:15" x14ac:dyDescent="0.25">
      <c r="A132" s="7">
        <f>IF(ISBLANK(B132),"",COUNTA(B$2:$B132))</f>
        <v>131</v>
      </c>
      <c r="B132" s="54" t="str">
        <f>ISPLATNE_LISTE!B132</f>
        <v>Tenis klub Pomak</v>
      </c>
      <c r="C132" s="14" t="str">
        <f>ISPLATNE_LISTE!C132</f>
        <v>Pojedinacni</v>
      </c>
      <c r="D132" s="14" t="str">
        <f>ISPLATNE_LISTE!D132</f>
        <v>Tenis</v>
      </c>
      <c r="E132" s="15" t="str">
        <f>ISPLATNE_LISTE!F132</f>
        <v>II</v>
      </c>
      <c r="F132" s="130" t="e">
        <f>ISPLATNE_LISTE!#REF!</f>
        <v>#REF!</v>
      </c>
      <c r="G132" s="131" t="e">
        <f>SUM(ISPLATNE_LISTE!#REF!)</f>
        <v>#REF!</v>
      </c>
      <c r="H132" s="132"/>
      <c r="I132" s="131" t="e">
        <f t="shared" si="4"/>
        <v>#REF!</v>
      </c>
      <c r="J132" s="21" t="e">
        <f t="shared" si="5"/>
        <v>#REF!</v>
      </c>
      <c r="K132" s="142"/>
      <c r="L132" s="8"/>
      <c r="M132" s="8"/>
      <c r="N132" s="8"/>
      <c r="O132" s="8"/>
    </row>
    <row r="133" spans="1:15" x14ac:dyDescent="0.25">
      <c r="A133" s="7">
        <f>IF(ISBLANK(B133),"",COUNTA(B$2:$B133))</f>
        <v>132</v>
      </c>
      <c r="B133" s="54" t="str">
        <f>ISPLATNE_LISTE!B133</f>
        <v>Tenis klub Split 1950</v>
      </c>
      <c r="C133" s="14" t="str">
        <f>ISPLATNE_LISTE!C133</f>
        <v>Pojedinacni</v>
      </c>
      <c r="D133" s="14" t="str">
        <f>ISPLATNE_LISTE!D133</f>
        <v>Tenis</v>
      </c>
      <c r="E133" s="15" t="str">
        <f>ISPLATNE_LISTE!F133</f>
        <v>I</v>
      </c>
      <c r="F133" s="130" t="e">
        <f>ISPLATNE_LISTE!#REF!</f>
        <v>#REF!</v>
      </c>
      <c r="G133" s="131" t="e">
        <f>SUM(ISPLATNE_LISTE!#REF!)</f>
        <v>#REF!</v>
      </c>
      <c r="H133" s="132"/>
      <c r="I133" s="131" t="e">
        <f t="shared" si="4"/>
        <v>#REF!</v>
      </c>
      <c r="J133" s="21" t="e">
        <f t="shared" si="5"/>
        <v>#REF!</v>
      </c>
      <c r="K133" s="142"/>
      <c r="L133" s="8"/>
      <c r="M133" s="8"/>
      <c r="N133" s="8"/>
      <c r="O133" s="8"/>
    </row>
    <row r="134" spans="1:15" x14ac:dyDescent="0.25">
      <c r="A134" s="7">
        <f>IF(ISBLANK(B134),"",COUNTA(B$2:$B134))</f>
        <v>133</v>
      </c>
      <c r="B134" s="54" t="str">
        <f>ISPLATNE_LISTE!B134</f>
        <v>Triatlon klub Split</v>
      </c>
      <c r="C134" s="14" t="str">
        <f>ISPLATNE_LISTE!C134</f>
        <v>Pojedinacni</v>
      </c>
      <c r="D134" s="14" t="str">
        <f>ISPLATNE_LISTE!D134</f>
        <v>Triatlon</v>
      </c>
      <c r="E134" s="15" t="str">
        <f>ISPLATNE_LISTE!F134</f>
        <v>III</v>
      </c>
      <c r="F134" s="130" t="e">
        <f>ISPLATNE_LISTE!#REF!</f>
        <v>#REF!</v>
      </c>
      <c r="G134" s="131" t="e">
        <f>SUM(ISPLATNE_LISTE!#REF!)</f>
        <v>#REF!</v>
      </c>
      <c r="H134" s="132"/>
      <c r="I134" s="131" t="e">
        <f t="shared" si="4"/>
        <v>#REF!</v>
      </c>
      <c r="J134" s="21" t="e">
        <f t="shared" si="5"/>
        <v>#REF!</v>
      </c>
      <c r="K134" s="142"/>
      <c r="L134" s="8"/>
      <c r="M134" s="8"/>
      <c r="N134" s="8"/>
      <c r="O134" s="8"/>
    </row>
    <row r="135" spans="1:15" x14ac:dyDescent="0.25">
      <c r="A135" s="7">
        <f>IF(ISBLANK(B135),"",COUNTA(B$2:$B135))</f>
        <v>134</v>
      </c>
      <c r="B135" s="54" t="str">
        <f>ISPLATNE_LISTE!B135</f>
        <v>Klub umjetničkog plivanja Dolfina</v>
      </c>
      <c r="C135" s="55" t="str">
        <f>ISPLATNE_LISTE!C135</f>
        <v>Pojedinacni</v>
      </c>
      <c r="D135" s="55" t="str">
        <f>ISPLATNE_LISTE!D135</f>
        <v>Umjetničko plivanje</v>
      </c>
      <c r="E135" s="56" t="str">
        <f>ISPLATNE_LISTE!F135</f>
        <v>III</v>
      </c>
      <c r="F135" s="130" t="e">
        <f>ISPLATNE_LISTE!#REF!</f>
        <v>#REF!</v>
      </c>
      <c r="G135" s="131" t="e">
        <f>SUM(ISPLATNE_LISTE!#REF!)</f>
        <v>#REF!</v>
      </c>
      <c r="H135" s="132"/>
      <c r="I135" s="131" t="e">
        <f t="shared" si="4"/>
        <v>#REF!</v>
      </c>
      <c r="J135" s="21" t="e">
        <f t="shared" si="5"/>
        <v>#REF!</v>
      </c>
      <c r="K135" s="143"/>
      <c r="L135" s="8"/>
      <c r="M135" s="8"/>
      <c r="N135" s="8"/>
      <c r="O135" s="8"/>
    </row>
    <row r="136" spans="1:15" x14ac:dyDescent="0.25">
      <c r="A136" s="7">
        <f>IF(ISBLANK(B136),"",COUNTA(B$2:$B136))</f>
        <v>135</v>
      </c>
      <c r="B136" s="54" t="str">
        <f>ISPLATNE_LISTE!B136</f>
        <v>Omladinski Vaterpolski klub Split</v>
      </c>
      <c r="C136" s="14" t="str">
        <f>ISPLATNE_LISTE!C136</f>
        <v>Ekipni</v>
      </c>
      <c r="D136" s="14" t="str">
        <f>ISPLATNE_LISTE!D136</f>
        <v>Vaterpolo</v>
      </c>
      <c r="E136" s="15" t="str">
        <f>ISPLATNE_LISTE!F136</f>
        <v>II</v>
      </c>
      <c r="F136" s="130" t="e">
        <f>ISPLATNE_LISTE!#REF!</f>
        <v>#REF!</v>
      </c>
      <c r="G136" s="131" t="e">
        <f>SUM(ISPLATNE_LISTE!#REF!)</f>
        <v>#REF!</v>
      </c>
      <c r="H136" s="132"/>
      <c r="I136" s="131" t="e">
        <f t="shared" si="4"/>
        <v>#REF!</v>
      </c>
      <c r="J136" s="21" t="e">
        <f t="shared" si="5"/>
        <v>#REF!</v>
      </c>
      <c r="K136" s="142"/>
      <c r="L136" s="8"/>
      <c r="M136" s="8"/>
      <c r="N136" s="8"/>
      <c r="O136" s="8"/>
    </row>
    <row r="137" spans="1:15" x14ac:dyDescent="0.25">
      <c r="A137" s="7">
        <f>IF(ISBLANK(B137),"",COUNTA(B$2:$B137))</f>
        <v>136</v>
      </c>
      <c r="B137" s="54" t="str">
        <f>ISPLATNE_LISTE!B137</f>
        <v>Vaterpolo klub POŠK 1937</v>
      </c>
      <c r="C137" s="55" t="str">
        <f>ISPLATNE_LISTE!C137</f>
        <v>Ekipni</v>
      </c>
      <c r="D137" s="55" t="str">
        <f>ISPLATNE_LISTE!D137</f>
        <v>Vaterpolo</v>
      </c>
      <c r="E137" s="56" t="str">
        <f>ISPLATNE_LISTE!F137</f>
        <v>II</v>
      </c>
      <c r="F137" s="130" t="e">
        <f>ISPLATNE_LISTE!#REF!</f>
        <v>#REF!</v>
      </c>
      <c r="G137" s="131" t="e">
        <f>SUM(ISPLATNE_LISTE!#REF!)</f>
        <v>#REF!</v>
      </c>
      <c r="H137" s="132"/>
      <c r="I137" s="131" t="e">
        <f t="shared" si="4"/>
        <v>#REF!</v>
      </c>
      <c r="J137" s="21" t="e">
        <f t="shared" si="5"/>
        <v>#REF!</v>
      </c>
      <c r="K137" s="143"/>
      <c r="L137" s="8"/>
      <c r="M137" s="8"/>
      <c r="N137" s="8"/>
      <c r="O137" s="8"/>
    </row>
    <row r="138" spans="1:15" x14ac:dyDescent="0.25">
      <c r="A138" s="7">
        <f>IF(ISBLANK(B138),"",COUNTA(B$2:$B138))</f>
        <v>137</v>
      </c>
      <c r="B138" s="54" t="str">
        <f>ISPLATNE_LISTE!B138</f>
        <v>Vaterpolski klub Jadran</v>
      </c>
      <c r="C138" s="55" t="str">
        <f>ISPLATNE_LISTE!C138</f>
        <v>Ekipni</v>
      </c>
      <c r="D138" s="55" t="str">
        <f>ISPLATNE_LISTE!D138</f>
        <v>Vaterpolo</v>
      </c>
      <c r="E138" s="56" t="str">
        <f>ISPLATNE_LISTE!F138</f>
        <v>I</v>
      </c>
      <c r="F138" s="130" t="e">
        <f>ISPLATNE_LISTE!#REF!</f>
        <v>#REF!</v>
      </c>
      <c r="G138" s="131" t="e">
        <f>SUM(ISPLATNE_LISTE!#REF!)</f>
        <v>#REF!</v>
      </c>
      <c r="H138" s="132"/>
      <c r="I138" s="131" t="e">
        <f t="shared" ref="I138:I145" si="6">H138-G138</f>
        <v>#REF!</v>
      </c>
      <c r="J138" s="21" t="e">
        <f t="shared" si="5"/>
        <v>#REF!</v>
      </c>
      <c r="K138" s="142"/>
      <c r="L138" s="8"/>
      <c r="M138" s="8"/>
      <c r="N138" s="8"/>
      <c r="O138" s="8"/>
    </row>
    <row r="139" spans="1:15" x14ac:dyDescent="0.25">
      <c r="A139" s="7">
        <f>IF(ISBLANK(B139),"",COUNTA(B$2:$B139))</f>
        <v>138</v>
      </c>
      <c r="B139" s="54" t="str">
        <f>ISPLATNE_LISTE!B139</f>
        <v>Vaterpolski klub Mornar</v>
      </c>
      <c r="C139" s="55" t="str">
        <f>ISPLATNE_LISTE!C139</f>
        <v>Ekipni</v>
      </c>
      <c r="D139" s="55" t="str">
        <f>ISPLATNE_LISTE!D139</f>
        <v>Vaterpolo</v>
      </c>
      <c r="E139" s="56" t="str">
        <f>ISPLATNE_LISTE!F139</f>
        <v>I</v>
      </c>
      <c r="F139" s="130" t="e">
        <f>ISPLATNE_LISTE!#REF!</f>
        <v>#REF!</v>
      </c>
      <c r="G139" s="131" t="e">
        <f>SUM(ISPLATNE_LISTE!#REF!)</f>
        <v>#REF!</v>
      </c>
      <c r="H139" s="132"/>
      <c r="I139" s="131" t="e">
        <f t="shared" si="6"/>
        <v>#REF!</v>
      </c>
      <c r="J139" s="21" t="e">
        <f t="shared" si="5"/>
        <v>#REF!</v>
      </c>
      <c r="K139" s="143"/>
      <c r="L139" s="8"/>
      <c r="M139" s="8"/>
      <c r="N139" s="8"/>
      <c r="O139" s="8"/>
    </row>
    <row r="140" spans="1:15" x14ac:dyDescent="0.25">
      <c r="A140" s="7">
        <f>IF(ISBLANK(B140),"",COUNTA(B$2:$B140))</f>
        <v>139</v>
      </c>
      <c r="B140" s="54" t="str">
        <f>ISPLATNE_LISTE!B140</f>
        <v>Hrvatski veslački klub Gusar</v>
      </c>
      <c r="C140" s="55" t="str">
        <f>ISPLATNE_LISTE!C140</f>
        <v>Pojedinacni</v>
      </c>
      <c r="D140" s="55" t="str">
        <f>ISPLATNE_LISTE!D140</f>
        <v>Veslanje</v>
      </c>
      <c r="E140" s="56" t="str">
        <f>ISPLATNE_LISTE!F140</f>
        <v>II</v>
      </c>
      <c r="F140" s="130" t="e">
        <f>ISPLATNE_LISTE!#REF!</f>
        <v>#REF!</v>
      </c>
      <c r="G140" s="131" t="e">
        <f>SUM(ISPLATNE_LISTE!#REF!)</f>
        <v>#REF!</v>
      </c>
      <c r="H140" s="132"/>
      <c r="I140" s="131" t="e">
        <f t="shared" si="6"/>
        <v>#REF!</v>
      </c>
      <c r="J140" s="21" t="e">
        <f t="shared" si="5"/>
        <v>#REF!</v>
      </c>
      <c r="K140" s="142"/>
      <c r="L140" s="8"/>
      <c r="M140" s="8"/>
      <c r="N140" s="8"/>
      <c r="O140" s="8"/>
    </row>
    <row r="141" spans="1:15" x14ac:dyDescent="0.25">
      <c r="A141" s="7">
        <f>IF(ISBLANK(B141),"",COUNTA(B$2:$B141))</f>
        <v>140</v>
      </c>
      <c r="B141" s="54" t="str">
        <f>ISPLATNE_LISTE!B141</f>
        <v>Hrvatski veslački klub Mornar</v>
      </c>
      <c r="C141" s="55" t="str">
        <f>ISPLATNE_LISTE!C141</f>
        <v>Pojedinacni</v>
      </c>
      <c r="D141" s="55" t="str">
        <f>ISPLATNE_LISTE!D141</f>
        <v>Veslanje</v>
      </c>
      <c r="E141" s="56" t="str">
        <f>ISPLATNE_LISTE!F141</f>
        <v>II</v>
      </c>
      <c r="F141" s="130" t="e">
        <f>ISPLATNE_LISTE!#REF!</f>
        <v>#REF!</v>
      </c>
      <c r="G141" s="131" t="e">
        <f>SUM(ISPLATNE_LISTE!#REF!)</f>
        <v>#REF!</v>
      </c>
      <c r="H141" s="132"/>
      <c r="I141" s="131" t="e">
        <f t="shared" si="6"/>
        <v>#REF!</v>
      </c>
      <c r="J141" s="21" t="e">
        <f t="shared" si="5"/>
        <v>#REF!</v>
      </c>
      <c r="K141" s="143"/>
      <c r="L141" s="8"/>
      <c r="M141" s="8"/>
      <c r="N141" s="8"/>
      <c r="O141" s="8"/>
    </row>
    <row r="142" spans="1:15" x14ac:dyDescent="0.25">
      <c r="A142" s="7">
        <f>IF(ISBLANK(B142),"",COUNTA(B$2:$B142))</f>
        <v>141</v>
      </c>
      <c r="B142" s="54" t="str">
        <f>ISPLATNE_LISTE!B142</f>
        <v>Veslački klub Val</v>
      </c>
      <c r="C142" s="55" t="str">
        <f>ISPLATNE_LISTE!C142</f>
        <v>Pojedinacni</v>
      </c>
      <c r="D142" s="55" t="str">
        <f>ISPLATNE_LISTE!D142</f>
        <v>Veslanje</v>
      </c>
      <c r="E142" s="56" t="str">
        <f>ISPLATNE_LISTE!F142</f>
        <v>-</v>
      </c>
      <c r="F142" s="130" t="e">
        <f>ISPLATNE_LISTE!#REF!</f>
        <v>#REF!</v>
      </c>
      <c r="G142" s="131" t="e">
        <f>SUM(ISPLATNE_LISTE!#REF!)</f>
        <v>#REF!</v>
      </c>
      <c r="H142" s="132"/>
      <c r="I142" s="131" t="e">
        <f t="shared" si="6"/>
        <v>#REF!</v>
      </c>
      <c r="J142" s="21" t="e">
        <f t="shared" si="5"/>
        <v>#REF!</v>
      </c>
      <c r="K142" s="143"/>
      <c r="L142" s="8"/>
      <c r="M142" s="8"/>
      <c r="N142" s="8"/>
      <c r="O142" s="8"/>
    </row>
    <row r="143" spans="1:15" x14ac:dyDescent="0.25">
      <c r="A143" s="7">
        <f>IF(ISBLANK(B143),"",COUNTA(B$2:$B143))</f>
        <v>142</v>
      </c>
      <c r="B143" s="54" t="str">
        <f>ISPLATNE_LISTE!B143</f>
        <v>Aero klub Split</v>
      </c>
      <c r="C143" s="55" t="str">
        <f>ISPLATNE_LISTE!C143</f>
        <v>Pojedinacni</v>
      </c>
      <c r="D143" s="55" t="str">
        <f>ISPLATNE_LISTE!D143</f>
        <v>Zrakoplovstvo</v>
      </c>
      <c r="E143" s="56" t="str">
        <f>ISPLATNE_LISTE!F143</f>
        <v>-</v>
      </c>
      <c r="F143" s="130" t="e">
        <f>ISPLATNE_LISTE!#REF!</f>
        <v>#REF!</v>
      </c>
      <c r="G143" s="131" t="e">
        <f>SUM(ISPLATNE_LISTE!#REF!)</f>
        <v>#REF!</v>
      </c>
      <c r="H143" s="132"/>
      <c r="I143" s="131" t="e">
        <f t="shared" si="6"/>
        <v>#REF!</v>
      </c>
      <c r="J143" s="21" t="e">
        <f t="shared" si="5"/>
        <v>#REF!</v>
      </c>
      <c r="K143" s="142"/>
      <c r="L143" s="8"/>
      <c r="M143" s="8"/>
      <c r="N143" s="8"/>
      <c r="O143" s="8"/>
    </row>
    <row r="144" spans="1:15" x14ac:dyDescent="0.25">
      <c r="A144" s="7">
        <f>IF(ISBLANK(B144),"",COUNTA(B$2:$B144))</f>
        <v>143</v>
      </c>
      <c r="B144" s="54" t="str">
        <f>ISPLATNE_LISTE!B144</f>
        <v>Aero klub Vitar</v>
      </c>
      <c r="C144" s="55" t="str">
        <f>ISPLATNE_LISTE!C144</f>
        <v>Pojedinacni</v>
      </c>
      <c r="D144" s="55" t="str">
        <f>ISPLATNE_LISTE!D144</f>
        <v>Zrakoplovstvo</v>
      </c>
      <c r="E144" s="56" t="str">
        <f>ISPLATNE_LISTE!F144</f>
        <v>-</v>
      </c>
      <c r="F144" s="130" t="e">
        <f>ISPLATNE_LISTE!#REF!</f>
        <v>#REF!</v>
      </c>
      <c r="G144" s="131" t="e">
        <f>SUM(ISPLATNE_LISTE!#REF!)</f>
        <v>#REF!</v>
      </c>
      <c r="H144" s="132"/>
      <c r="I144" s="131" t="e">
        <f t="shared" si="6"/>
        <v>#REF!</v>
      </c>
      <c r="J144" s="21" t="e">
        <f t="shared" si="5"/>
        <v>#REF!</v>
      </c>
      <c r="K144" s="143"/>
      <c r="L144" s="8"/>
      <c r="M144" s="8"/>
      <c r="N144" s="8"/>
      <c r="O144" s="8"/>
    </row>
    <row r="145" spans="1:15" x14ac:dyDescent="0.25">
      <c r="A145" s="7">
        <f>IF(ISBLANK(B145),"",COUNTA(B$2:$B145))</f>
        <v>144</v>
      </c>
      <c r="B145" s="54" t="str">
        <f>ISPLATNE_LISTE!B145</f>
        <v>Padobranski klub Graviton</v>
      </c>
      <c r="C145" s="55" t="str">
        <f>ISPLATNE_LISTE!C145</f>
        <v>Pojedinacni</v>
      </c>
      <c r="D145" s="55" t="str">
        <f>ISPLATNE_LISTE!D145</f>
        <v>Zrakoplovstvo</v>
      </c>
      <c r="E145" s="56" t="str">
        <f>ISPLATNE_LISTE!F145</f>
        <v>-</v>
      </c>
      <c r="F145" s="130" t="e">
        <f>ISPLATNE_LISTE!#REF!</f>
        <v>#REF!</v>
      </c>
      <c r="G145" s="131" t="e">
        <f>SUM(ISPLATNE_LISTE!#REF!)</f>
        <v>#REF!</v>
      </c>
      <c r="H145" s="132"/>
      <c r="I145" s="131" t="e">
        <f t="shared" si="6"/>
        <v>#REF!</v>
      </c>
      <c r="J145" s="21" t="e">
        <f t="shared" si="5"/>
        <v>#REF!</v>
      </c>
      <c r="K145" s="142"/>
      <c r="L145" s="8"/>
      <c r="M145" s="8"/>
      <c r="N145" s="8"/>
      <c r="O145" s="8"/>
    </row>
    <row r="146" spans="1:15" x14ac:dyDescent="0.25">
      <c r="A146" s="9"/>
      <c r="B146" s="11" t="s">
        <v>107</v>
      </c>
      <c r="C146" s="16"/>
      <c r="D146" s="16"/>
      <c r="E146" s="17"/>
      <c r="F146" s="133" t="e">
        <f>SUMIF($C$2:$C$145,"Pojedinacni",F$2:F$145)</f>
        <v>#REF!</v>
      </c>
      <c r="G146" s="133" t="e">
        <f t="shared" ref="G146:I146" si="7">SUMIF($C$2:$C$145,"Pojedinacni",G$2:G$145)</f>
        <v>#REF!</v>
      </c>
      <c r="H146" s="134">
        <f t="shared" si="7"/>
        <v>0</v>
      </c>
      <c r="I146" s="133" t="e">
        <f t="shared" si="7"/>
        <v>#REF!</v>
      </c>
      <c r="J146" s="23"/>
      <c r="K146" s="16"/>
      <c r="L146" s="8"/>
      <c r="M146" s="8"/>
      <c r="N146" s="8"/>
      <c r="O146" s="8"/>
    </row>
    <row r="147" spans="1:15" x14ac:dyDescent="0.25">
      <c r="A147" s="26"/>
      <c r="B147" s="33" t="s">
        <v>108</v>
      </c>
      <c r="C147" s="27"/>
      <c r="D147" s="27"/>
      <c r="E147" s="28"/>
      <c r="F147" s="135" t="e">
        <f>SUMIF($C$2:$C$145,"Ekipni",F$2:F$145)</f>
        <v>#REF!</v>
      </c>
      <c r="G147" s="135" t="e">
        <f t="shared" ref="G147:I147" si="8">SUMIF($C$2:$C$145,"Ekipni",G$2:G$145)</f>
        <v>#REF!</v>
      </c>
      <c r="H147" s="136">
        <f t="shared" si="8"/>
        <v>0</v>
      </c>
      <c r="I147" s="135" t="e">
        <f t="shared" si="8"/>
        <v>#REF!</v>
      </c>
      <c r="J147" s="29"/>
      <c r="K147" s="27"/>
      <c r="L147" s="8"/>
      <c r="M147" s="8"/>
      <c r="N147" s="8"/>
      <c r="O147" s="8"/>
    </row>
    <row r="148" spans="1:15" ht="15.75" thickBot="1" x14ac:dyDescent="0.3">
      <c r="A148" s="10"/>
      <c r="B148" s="34" t="s">
        <v>189</v>
      </c>
      <c r="C148" s="18"/>
      <c r="D148" s="18"/>
      <c r="E148" s="19"/>
      <c r="F148" s="137" t="e">
        <f>SUM(F146:F147)</f>
        <v>#REF!</v>
      </c>
      <c r="G148" s="137" t="e">
        <f t="shared" ref="G148:I148" si="9">SUM(G146:G147)</f>
        <v>#REF!</v>
      </c>
      <c r="H148" s="138">
        <f t="shared" si="9"/>
        <v>0</v>
      </c>
      <c r="I148" s="137" t="e">
        <f t="shared" si="9"/>
        <v>#REF!</v>
      </c>
      <c r="J148" s="24"/>
      <c r="K148" s="18"/>
      <c r="L148" s="8"/>
      <c r="M148" s="8"/>
      <c r="N148" s="8"/>
      <c r="O148" s="8"/>
    </row>
    <row r="149" spans="1:15" ht="15.75" thickTop="1" x14ac:dyDescent="0.25"/>
    <row r="150" spans="1:15" x14ac:dyDescent="0.25">
      <c r="A150" s="7">
        <v>1</v>
      </c>
      <c r="B150" s="54" t="e">
        <f>ISPLATNE_LISTE!#REF!</f>
        <v>#REF!</v>
      </c>
      <c r="C150" s="14" t="e">
        <f>ISPLATNE_LISTE!#REF!</f>
        <v>#REF!</v>
      </c>
      <c r="D150" s="14" t="e">
        <f>ISPLATNE_LISTE!#REF!</f>
        <v>#REF!</v>
      </c>
      <c r="E150" s="15" t="e">
        <f>ISPLATNE_LISTE!#REF!</f>
        <v>#REF!</v>
      </c>
      <c r="F150" s="130" t="e">
        <f>ISPLATNE_LISTE!#REF!</f>
        <v>#REF!</v>
      </c>
      <c r="G150" s="131" t="e">
        <f>SUM(ISPLATNE_LISTE!#REF!)</f>
        <v>#REF!</v>
      </c>
      <c r="H150" s="132"/>
      <c r="I150" s="131" t="e">
        <f t="shared" ref="I150:I156" si="10">H150-G150</f>
        <v>#REF!</v>
      </c>
      <c r="J150" s="21" t="e">
        <f t="shared" ref="J150:J156" si="11">IF(G150=0,0,H150/G150)</f>
        <v>#REF!</v>
      </c>
      <c r="K150" s="142"/>
      <c r="L150" s="8"/>
      <c r="M150" s="8"/>
      <c r="N150" s="8"/>
      <c r="O150" s="8"/>
    </row>
    <row r="151" spans="1:15" x14ac:dyDescent="0.25">
      <c r="A151" s="7">
        <v>2</v>
      </c>
      <c r="B151" s="54" t="e">
        <f>ISPLATNE_LISTE!#REF!</f>
        <v>#REF!</v>
      </c>
      <c r="C151" s="14" t="e">
        <f>ISPLATNE_LISTE!#REF!</f>
        <v>#REF!</v>
      </c>
      <c r="D151" s="14" t="e">
        <f>ISPLATNE_LISTE!#REF!</f>
        <v>#REF!</v>
      </c>
      <c r="E151" s="15" t="e">
        <f>ISPLATNE_LISTE!#REF!</f>
        <v>#REF!</v>
      </c>
      <c r="F151" s="130" t="e">
        <f>ISPLATNE_LISTE!#REF!</f>
        <v>#REF!</v>
      </c>
      <c r="G151" s="131" t="e">
        <f>SUM(ISPLATNE_LISTE!#REF!)</f>
        <v>#REF!</v>
      </c>
      <c r="H151" s="132"/>
      <c r="I151" s="131" t="e">
        <f t="shared" si="10"/>
        <v>#REF!</v>
      </c>
      <c r="J151" s="21" t="e">
        <f t="shared" si="11"/>
        <v>#REF!</v>
      </c>
      <c r="K151" s="142"/>
      <c r="L151" s="8"/>
      <c r="M151" s="8"/>
      <c r="N151" s="8"/>
      <c r="O151" s="8"/>
    </row>
    <row r="152" spans="1:15" x14ac:dyDescent="0.25">
      <c r="A152" s="64">
        <v>3</v>
      </c>
      <c r="B152" s="54" t="e">
        <f>ISPLATNE_LISTE!#REF!</f>
        <v>#REF!</v>
      </c>
      <c r="C152" s="55" t="e">
        <f>ISPLATNE_LISTE!#REF!</f>
        <v>#REF!</v>
      </c>
      <c r="D152" s="55" t="e">
        <f>ISPLATNE_LISTE!#REF!</f>
        <v>#REF!</v>
      </c>
      <c r="E152" s="56" t="e">
        <f>ISPLATNE_LISTE!#REF!</f>
        <v>#REF!</v>
      </c>
      <c r="F152" s="130" t="e">
        <f>ISPLATNE_LISTE!#REF!</f>
        <v>#REF!</v>
      </c>
      <c r="G152" s="131" t="e">
        <f>SUM(ISPLATNE_LISTE!#REF!)</f>
        <v>#REF!</v>
      </c>
      <c r="H152" s="132"/>
      <c r="I152" s="131" t="e">
        <f t="shared" si="10"/>
        <v>#REF!</v>
      </c>
      <c r="J152" s="21" t="e">
        <f t="shared" si="11"/>
        <v>#REF!</v>
      </c>
      <c r="K152" s="143"/>
      <c r="L152" s="8"/>
      <c r="M152" s="8"/>
      <c r="N152" s="8"/>
      <c r="O152" s="8"/>
    </row>
    <row r="153" spans="1:15" x14ac:dyDescent="0.25">
      <c r="A153" s="7">
        <v>4</v>
      </c>
      <c r="B153" s="54" t="e">
        <f>ISPLATNE_LISTE!#REF!</f>
        <v>#REF!</v>
      </c>
      <c r="C153" s="14" t="e">
        <f>ISPLATNE_LISTE!#REF!</f>
        <v>#REF!</v>
      </c>
      <c r="D153" s="14" t="e">
        <f>ISPLATNE_LISTE!#REF!</f>
        <v>#REF!</v>
      </c>
      <c r="E153" s="15" t="e">
        <f>ISPLATNE_LISTE!#REF!</f>
        <v>#REF!</v>
      </c>
      <c r="F153" s="130" t="e">
        <f>ISPLATNE_LISTE!#REF!</f>
        <v>#REF!</v>
      </c>
      <c r="G153" s="131" t="e">
        <f>SUM(ISPLATNE_LISTE!#REF!)</f>
        <v>#REF!</v>
      </c>
      <c r="H153" s="132"/>
      <c r="I153" s="131" t="e">
        <f t="shared" si="10"/>
        <v>#REF!</v>
      </c>
      <c r="J153" s="21" t="e">
        <f t="shared" si="11"/>
        <v>#REF!</v>
      </c>
      <c r="K153" s="142"/>
      <c r="L153" s="8"/>
      <c r="M153" s="8"/>
      <c r="N153" s="8"/>
      <c r="O153" s="8"/>
    </row>
    <row r="154" spans="1:15" x14ac:dyDescent="0.25">
      <c r="A154" s="65">
        <v>5</v>
      </c>
      <c r="B154" s="54" t="e">
        <f>ISPLATNE_LISTE!#REF!</f>
        <v>#REF!</v>
      </c>
      <c r="C154" s="55" t="e">
        <f>ISPLATNE_LISTE!#REF!</f>
        <v>#REF!</v>
      </c>
      <c r="D154" s="55" t="e">
        <f>ISPLATNE_LISTE!#REF!</f>
        <v>#REF!</v>
      </c>
      <c r="E154" s="56" t="e">
        <f>ISPLATNE_LISTE!#REF!</f>
        <v>#REF!</v>
      </c>
      <c r="F154" s="130" t="e">
        <f>ISPLATNE_LISTE!#REF!</f>
        <v>#REF!</v>
      </c>
      <c r="G154" s="131" t="e">
        <f>SUM(ISPLATNE_LISTE!#REF!)</f>
        <v>#REF!</v>
      </c>
      <c r="H154" s="132"/>
      <c r="I154" s="131" t="e">
        <f t="shared" si="10"/>
        <v>#REF!</v>
      </c>
      <c r="J154" s="21" t="e">
        <f t="shared" si="11"/>
        <v>#REF!</v>
      </c>
      <c r="K154" s="143"/>
      <c r="L154" s="8"/>
      <c r="M154" s="8"/>
      <c r="N154" s="8"/>
      <c r="O154" s="8"/>
    </row>
    <row r="155" spans="1:15" x14ac:dyDescent="0.25">
      <c r="A155" s="66">
        <v>6</v>
      </c>
      <c r="B155" s="54" t="e">
        <f>ISPLATNE_LISTE!#REF!</f>
        <v>#REF!</v>
      </c>
      <c r="C155" s="14" t="e">
        <f>ISPLATNE_LISTE!#REF!</f>
        <v>#REF!</v>
      </c>
      <c r="D155" s="14" t="e">
        <f>ISPLATNE_LISTE!#REF!</f>
        <v>#REF!</v>
      </c>
      <c r="E155" s="15" t="e">
        <f>ISPLATNE_LISTE!#REF!</f>
        <v>#REF!</v>
      </c>
      <c r="F155" s="130" t="e">
        <f>ISPLATNE_LISTE!#REF!</f>
        <v>#REF!</v>
      </c>
      <c r="G155" s="131" t="e">
        <f>SUM(ISPLATNE_LISTE!#REF!)</f>
        <v>#REF!</v>
      </c>
      <c r="H155" s="132"/>
      <c r="I155" s="131" t="e">
        <f t="shared" si="10"/>
        <v>#REF!</v>
      </c>
      <c r="J155" s="21" t="e">
        <f t="shared" si="11"/>
        <v>#REF!</v>
      </c>
      <c r="K155" s="142"/>
      <c r="L155" s="8"/>
      <c r="M155" s="8"/>
      <c r="N155" s="8"/>
      <c r="O155" s="8"/>
    </row>
    <row r="156" spans="1:15" x14ac:dyDescent="0.25">
      <c r="A156" s="65">
        <v>7</v>
      </c>
      <c r="B156" s="54" t="e">
        <f>ISPLATNE_LISTE!#REF!</f>
        <v>#REF!</v>
      </c>
      <c r="C156" s="55" t="e">
        <f>ISPLATNE_LISTE!#REF!</f>
        <v>#REF!</v>
      </c>
      <c r="D156" s="55" t="e">
        <f>ISPLATNE_LISTE!#REF!</f>
        <v>#REF!</v>
      </c>
      <c r="E156" s="56" t="e">
        <f>ISPLATNE_LISTE!#REF!</f>
        <v>#REF!</v>
      </c>
      <c r="F156" s="130" t="e">
        <f>ISPLATNE_LISTE!#REF!</f>
        <v>#REF!</v>
      </c>
      <c r="G156" s="131" t="e">
        <f>SUM(ISPLATNE_LISTE!#REF!)</f>
        <v>#REF!</v>
      </c>
      <c r="H156" s="132"/>
      <c r="I156" s="131" t="e">
        <f t="shared" si="10"/>
        <v>#REF!</v>
      </c>
      <c r="J156" s="21" t="e">
        <f t="shared" si="11"/>
        <v>#REF!</v>
      </c>
      <c r="K156" s="143"/>
      <c r="L156" s="8"/>
      <c r="M156" s="8"/>
      <c r="N156" s="8"/>
      <c r="O156" s="8"/>
    </row>
    <row r="157" spans="1:15" ht="15.75" thickBot="1" x14ac:dyDescent="0.3">
      <c r="A157" s="10"/>
      <c r="B157" s="12" t="s">
        <v>190</v>
      </c>
      <c r="C157" s="18"/>
      <c r="D157" s="18"/>
      <c r="E157" s="19"/>
      <c r="F157" s="140">
        <f>SUMIF($C$2:$C$156,"Savezi",F$2:F$156)</f>
        <v>0</v>
      </c>
      <c r="G157" s="137">
        <f>SUMIF($C$2:$C$156,"Savezi",G$2:G$156)</f>
        <v>0</v>
      </c>
      <c r="H157" s="138">
        <f>SUMIF($C$2:$C$156,"Savezi",H$2:H$156)</f>
        <v>0</v>
      </c>
      <c r="I157" s="137">
        <f>SUMIF($C$2:$C$156,"Savezi",I$2:I$156)</f>
        <v>0</v>
      </c>
      <c r="J157" s="24"/>
      <c r="K157" s="18"/>
      <c r="L157" s="8"/>
      <c r="M157" s="8"/>
      <c r="N157" s="8"/>
      <c r="O157" s="8"/>
    </row>
    <row r="158" spans="1:15" ht="15.75" thickTop="1" x14ac:dyDescent="0.25"/>
    <row r="159" spans="1:15" ht="15.75" thickBot="1" x14ac:dyDescent="0.3">
      <c r="A159" s="10"/>
      <c r="B159" s="12" t="s">
        <v>132</v>
      </c>
      <c r="C159" s="18"/>
      <c r="D159" s="18"/>
      <c r="E159" s="19"/>
      <c r="F159" s="140" t="e">
        <f>SUM(F148,F157)</f>
        <v>#REF!</v>
      </c>
      <c r="G159" s="137" t="e">
        <f t="shared" ref="G159:I159" si="12">SUM(G148,G157)</f>
        <v>#REF!</v>
      </c>
      <c r="H159" s="138">
        <f t="shared" si="12"/>
        <v>0</v>
      </c>
      <c r="I159" s="137" t="e">
        <f t="shared" si="12"/>
        <v>#REF!</v>
      </c>
      <c r="J159" s="24"/>
      <c r="K159" s="18"/>
      <c r="L159" s="8"/>
      <c r="M159" s="8"/>
      <c r="N159" s="8"/>
      <c r="O159" s="8"/>
    </row>
    <row r="160" spans="1:15" ht="15.75" thickTop="1" x14ac:dyDescent="0.25"/>
    <row r="162" spans="7:7" x14ac:dyDescent="0.25">
      <c r="G162" s="141"/>
    </row>
  </sheetData>
  <conditionalFormatting sqref="J2:J145 J150:J156">
    <cfRule type="cellIs" dxfId="2" priority="1" operator="lessThan">
      <formula>0.9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62"/>
  <sheetViews>
    <sheetView workbookViewId="0">
      <pane ySplit="1" topLeftCell="A131" activePane="bottomLeft" state="frozen"/>
      <selection activeCell="H149" sqref="H149:H155"/>
      <selection pane="bottomLeft" activeCell="H156" sqref="H156"/>
    </sheetView>
  </sheetViews>
  <sheetFormatPr defaultRowHeight="15" x14ac:dyDescent="0.25"/>
  <cols>
    <col min="1" max="1" width="5" style="2" bestFit="1" customWidth="1"/>
    <col min="2" max="2" width="49.7109375" bestFit="1" customWidth="1"/>
    <col min="3" max="4" width="15" customWidth="1"/>
    <col min="5" max="5" width="10" style="3" bestFit="1" customWidth="1"/>
    <col min="6" max="6" width="16.28515625" style="139" bestFit="1" customWidth="1"/>
    <col min="7" max="9" width="15.7109375" style="139" customWidth="1"/>
    <col min="10" max="10" width="15.7109375" style="25" customWidth="1"/>
    <col min="11" max="11" width="30.7109375" customWidth="1"/>
    <col min="12" max="12" width="16.7109375" style="4" bestFit="1" customWidth="1"/>
  </cols>
  <sheetData>
    <row r="1" spans="1:15" s="3" customFormat="1" ht="33" customHeight="1" thickBot="1" x14ac:dyDescent="0.3">
      <c r="A1" s="6"/>
      <c r="B1" s="1" t="s">
        <v>0</v>
      </c>
      <c r="C1" s="13" t="s">
        <v>104</v>
      </c>
      <c r="D1" s="13" t="s">
        <v>188</v>
      </c>
      <c r="E1" s="13" t="s">
        <v>103</v>
      </c>
      <c r="F1" s="128" t="s">
        <v>228</v>
      </c>
      <c r="G1" s="128" t="s">
        <v>119</v>
      </c>
      <c r="H1" s="129" t="s">
        <v>112</v>
      </c>
      <c r="I1" s="128" t="s">
        <v>115</v>
      </c>
      <c r="J1" s="20" t="s">
        <v>116</v>
      </c>
      <c r="K1" s="13" t="s">
        <v>209</v>
      </c>
    </row>
    <row r="2" spans="1:15" x14ac:dyDescent="0.25">
      <c r="A2" s="7">
        <f>IF(ISBLANK(B2),"",COUNTA(B2:$B$2))</f>
        <v>1</v>
      </c>
      <c r="B2" s="54" t="str">
        <f>ISPLATNE_LISTE!B2</f>
        <v>Atletski klub Hajduk</v>
      </c>
      <c r="C2" s="14" t="str">
        <f>ISPLATNE_LISTE!C2</f>
        <v>Pojedinacni</v>
      </c>
      <c r="D2" s="14" t="str">
        <f>ISPLATNE_LISTE!D2</f>
        <v>Atletika</v>
      </c>
      <c r="E2" s="15" t="str">
        <f>ISPLATNE_LISTE!F2</f>
        <v>IV</v>
      </c>
      <c r="F2" s="130" t="e">
        <f>ISPLATNE_LISTE!#REF!</f>
        <v>#REF!</v>
      </c>
      <c r="G2" s="131" t="e">
        <f>SUM(ISPLATNE_LISTE!#REF!)</f>
        <v>#REF!</v>
      </c>
      <c r="H2" s="132"/>
      <c r="I2" s="131" t="e">
        <f>H2-G2</f>
        <v>#REF!</v>
      </c>
      <c r="J2" s="21" t="e">
        <f>IF(G2=0,0,H2/G2)</f>
        <v>#REF!</v>
      </c>
      <c r="K2" s="142"/>
      <c r="L2" s="8"/>
      <c r="M2" s="8"/>
      <c r="N2" s="8"/>
      <c r="O2" s="8"/>
    </row>
    <row r="3" spans="1:15" x14ac:dyDescent="0.25">
      <c r="A3" s="7">
        <f>IF(ISBLANK(B3),"",COUNTA(B$2:$B3))</f>
        <v>2</v>
      </c>
      <c r="B3" s="54" t="str">
        <f>ISPLATNE_LISTE!B3</f>
        <v>Atletski sportski klub ASK</v>
      </c>
      <c r="C3" s="14" t="str">
        <f>ISPLATNE_LISTE!C3</f>
        <v>Pojedinacni</v>
      </c>
      <c r="D3" s="14" t="str">
        <f>ISPLATNE_LISTE!D3</f>
        <v>Atletika</v>
      </c>
      <c r="E3" s="15" t="str">
        <f>ISPLATNE_LISTE!F3</f>
        <v>I</v>
      </c>
      <c r="F3" s="130" t="e">
        <f>ISPLATNE_LISTE!#REF!</f>
        <v>#REF!</v>
      </c>
      <c r="G3" s="131" t="e">
        <f>SUM(ISPLATNE_LISTE!#REF!)</f>
        <v>#REF!</v>
      </c>
      <c r="H3" s="132"/>
      <c r="I3" s="131" t="e">
        <f t="shared" ref="I3:I65" si="0">H3-G3</f>
        <v>#REF!</v>
      </c>
      <c r="J3" s="21" t="e">
        <f t="shared" ref="J3:J65" si="1">IF(G3=0,0,H3/G3)</f>
        <v>#REF!</v>
      </c>
      <c r="K3" s="142"/>
      <c r="L3" s="8"/>
      <c r="M3" s="8"/>
      <c r="N3" s="8"/>
      <c r="O3" s="8"/>
    </row>
    <row r="4" spans="1:15" x14ac:dyDescent="0.25">
      <c r="A4" s="7">
        <f>IF(ISBLANK(B4),"",COUNTA(B$2:$B4))</f>
        <v>3</v>
      </c>
      <c r="B4" s="54" t="str">
        <f>ISPLATNE_LISTE!B4</f>
        <v>Maraton klub Marjan</v>
      </c>
      <c r="C4" s="14" t="str">
        <f>ISPLATNE_LISTE!C4</f>
        <v>Pojedinacni</v>
      </c>
      <c r="D4" s="14" t="str">
        <f>ISPLATNE_LISTE!D4</f>
        <v>Atletika</v>
      </c>
      <c r="E4" s="15" t="str">
        <f>ISPLATNE_LISTE!F4</f>
        <v>-</v>
      </c>
      <c r="F4" s="130" t="e">
        <f>ISPLATNE_LISTE!#REF!</f>
        <v>#REF!</v>
      </c>
      <c r="G4" s="131" t="e">
        <f>SUM(ISPLATNE_LISTE!#REF!)</f>
        <v>#REF!</v>
      </c>
      <c r="H4" s="132"/>
      <c r="I4" s="131" t="e">
        <f t="shared" si="0"/>
        <v>#REF!</v>
      </c>
      <c r="J4" s="21" t="e">
        <f t="shared" si="1"/>
        <v>#REF!</v>
      </c>
      <c r="K4" s="142"/>
      <c r="L4" s="8"/>
      <c r="M4" s="8"/>
      <c r="N4" s="8"/>
      <c r="O4" s="8"/>
    </row>
    <row r="5" spans="1:15" x14ac:dyDescent="0.25">
      <c r="A5" s="7">
        <f>IF(ISBLANK(B5),"",COUNTA(B$2:$B5))</f>
        <v>4</v>
      </c>
      <c r="B5" s="54" t="str">
        <f>ISPLATNE_LISTE!B5</f>
        <v>Auto klub Split Motorsport</v>
      </c>
      <c r="C5" s="14" t="str">
        <f>ISPLATNE_LISTE!C5</f>
        <v>Pojedinacni</v>
      </c>
      <c r="D5" s="14" t="str">
        <f>ISPLATNE_LISTE!D5</f>
        <v>Automotobilizam</v>
      </c>
      <c r="E5" s="15" t="str">
        <f>ISPLATNE_LISTE!F5</f>
        <v>-</v>
      </c>
      <c r="F5" s="130" t="e">
        <f>ISPLATNE_LISTE!#REF!</f>
        <v>#REF!</v>
      </c>
      <c r="G5" s="131" t="e">
        <f>SUM(ISPLATNE_LISTE!#REF!)</f>
        <v>#REF!</v>
      </c>
      <c r="H5" s="132"/>
      <c r="I5" s="131" t="e">
        <f t="shared" si="0"/>
        <v>#REF!</v>
      </c>
      <c r="J5" s="21" t="e">
        <f t="shared" si="1"/>
        <v>#REF!</v>
      </c>
      <c r="K5" s="142"/>
      <c r="L5" s="8"/>
      <c r="M5" s="8"/>
      <c r="N5" s="8"/>
      <c r="O5" s="8"/>
    </row>
    <row r="6" spans="1:15" x14ac:dyDescent="0.25">
      <c r="A6" s="64">
        <f>IF(ISBLANK(B6),"",COUNTA(B$2:$B6))</f>
        <v>5</v>
      </c>
      <c r="B6" s="54" t="str">
        <f>ISPLATNE_LISTE!B6</f>
        <v>Splitski autoklub</v>
      </c>
      <c r="C6" s="55" t="str">
        <f>ISPLATNE_LISTE!C6</f>
        <v>Pojedinacni</v>
      </c>
      <c r="D6" s="55" t="str">
        <f>ISPLATNE_LISTE!D6</f>
        <v>Automotobilizam</v>
      </c>
      <c r="E6" s="56" t="str">
        <f>ISPLATNE_LISTE!F6</f>
        <v>-</v>
      </c>
      <c r="F6" s="130" t="e">
        <f>ISPLATNE_LISTE!#REF!</f>
        <v>#REF!</v>
      </c>
      <c r="G6" s="131" t="e">
        <f>SUM(ISPLATNE_LISTE!#REF!)</f>
        <v>#REF!</v>
      </c>
      <c r="H6" s="132"/>
      <c r="I6" s="131" t="e">
        <f t="shared" si="0"/>
        <v>#REF!</v>
      </c>
      <c r="J6" s="21" t="e">
        <f t="shared" si="1"/>
        <v>#REF!</v>
      </c>
      <c r="K6" s="143"/>
      <c r="L6" s="8"/>
      <c r="M6" s="8"/>
      <c r="N6" s="8"/>
      <c r="O6" s="8"/>
    </row>
    <row r="7" spans="1:15" x14ac:dyDescent="0.25">
      <c r="A7" s="7">
        <f>IF(ISBLANK(B7),"",COUNTA(B$2:$B7))</f>
        <v>6</v>
      </c>
      <c r="B7" s="54" t="str">
        <f>ISPLATNE_LISTE!B7</f>
        <v>Badmintonski klub Split</v>
      </c>
      <c r="C7" s="14" t="str">
        <f>ISPLATNE_LISTE!C7</f>
        <v>Pojedinacni</v>
      </c>
      <c r="D7" s="14" t="str">
        <f>ISPLATNE_LISTE!D7</f>
        <v>Badminton</v>
      </c>
      <c r="E7" s="15" t="str">
        <f>ISPLATNE_LISTE!F7</f>
        <v>-</v>
      </c>
      <c r="F7" s="130" t="e">
        <f>ISPLATNE_LISTE!#REF!</f>
        <v>#REF!</v>
      </c>
      <c r="G7" s="131" t="e">
        <f>SUM(ISPLATNE_LISTE!#REF!)</f>
        <v>#REF!</v>
      </c>
      <c r="H7" s="132"/>
      <c r="I7" s="131" t="e">
        <f t="shared" si="0"/>
        <v>#REF!</v>
      </c>
      <c r="J7" s="21" t="e">
        <f t="shared" si="1"/>
        <v>#REF!</v>
      </c>
      <c r="K7" s="142"/>
      <c r="L7" s="8"/>
      <c r="M7" s="8"/>
      <c r="N7" s="8"/>
      <c r="O7" s="8"/>
    </row>
    <row r="8" spans="1:15" x14ac:dyDescent="0.25">
      <c r="A8" s="7">
        <f>IF(ISBLANK(B8),"",COUNTA(B$2:$B8))</f>
        <v>7</v>
      </c>
      <c r="B8" s="54" t="str">
        <f>ISPLATNE_LISTE!B8</f>
        <v>Baseball klub Nada SSM</v>
      </c>
      <c r="C8" s="14" t="str">
        <f>ISPLATNE_LISTE!C8</f>
        <v>Ekipni</v>
      </c>
      <c r="D8" s="14" t="str">
        <f>ISPLATNE_LISTE!D8</f>
        <v>Baseball</v>
      </c>
      <c r="E8" s="15" t="str">
        <f>ISPLATNE_LISTE!F8</f>
        <v>IV</v>
      </c>
      <c r="F8" s="130" t="e">
        <f>ISPLATNE_LISTE!#REF!</f>
        <v>#REF!</v>
      </c>
      <c r="G8" s="131" t="e">
        <f>SUM(ISPLATNE_LISTE!#REF!)</f>
        <v>#REF!</v>
      </c>
      <c r="H8" s="132"/>
      <c r="I8" s="131" t="e">
        <f t="shared" si="0"/>
        <v>#REF!</v>
      </c>
      <c r="J8" s="21" t="e">
        <f t="shared" si="1"/>
        <v>#REF!</v>
      </c>
      <c r="K8" s="142"/>
      <c r="L8" s="8"/>
      <c r="M8" s="8"/>
      <c r="N8" s="8"/>
      <c r="O8" s="8"/>
    </row>
    <row r="9" spans="1:15" x14ac:dyDescent="0.25">
      <c r="A9" s="64">
        <f>IF(ISBLANK(B9),"",COUNTA(B$2:$B9))</f>
        <v>8</v>
      </c>
      <c r="B9" s="54" t="str">
        <f>ISPLATNE_LISTE!B9</f>
        <v>Boćarski klub Nada</v>
      </c>
      <c r="C9" s="55" t="str">
        <f>ISPLATNE_LISTE!C9</f>
        <v>Pojedinacni</v>
      </c>
      <c r="D9" s="55" t="str">
        <f>ISPLATNE_LISTE!D9</f>
        <v>Boćanje volo</v>
      </c>
      <c r="E9" s="56" t="str">
        <f>ISPLATNE_LISTE!F9</f>
        <v>IV</v>
      </c>
      <c r="F9" s="130" t="e">
        <f>ISPLATNE_LISTE!#REF!</f>
        <v>#REF!</v>
      </c>
      <c r="G9" s="131" t="e">
        <f>SUM(ISPLATNE_LISTE!#REF!)</f>
        <v>#REF!</v>
      </c>
      <c r="H9" s="132"/>
      <c r="I9" s="131" t="e">
        <f t="shared" si="0"/>
        <v>#REF!</v>
      </c>
      <c r="J9" s="21" t="e">
        <f t="shared" si="1"/>
        <v>#REF!</v>
      </c>
      <c r="K9" s="143"/>
      <c r="L9" s="8"/>
      <c r="M9" s="8"/>
      <c r="N9" s="8"/>
      <c r="O9" s="8"/>
    </row>
    <row r="10" spans="1:15" x14ac:dyDescent="0.25">
      <c r="A10" s="7">
        <f>IF(ISBLANK(B10),"",COUNTA(B$2:$B10))</f>
        <v>9</v>
      </c>
      <c r="B10" s="54" t="str">
        <f>ISPLATNE_LISTE!B10</f>
        <v>Boćarski klub Veli Varoš</v>
      </c>
      <c r="C10" s="14" t="str">
        <f>ISPLATNE_LISTE!C10</f>
        <v>Pojedinacni</v>
      </c>
      <c r="D10" s="14" t="str">
        <f>ISPLATNE_LISTE!D10</f>
        <v>Boćanje volo</v>
      </c>
      <c r="E10" s="15" t="str">
        <f>ISPLATNE_LISTE!F10</f>
        <v>-</v>
      </c>
      <c r="F10" s="130" t="e">
        <f>ISPLATNE_LISTE!#REF!</f>
        <v>#REF!</v>
      </c>
      <c r="G10" s="131" t="e">
        <f>SUM(ISPLATNE_LISTE!#REF!)</f>
        <v>#REF!</v>
      </c>
      <c r="H10" s="132"/>
      <c r="I10" s="131" t="e">
        <f t="shared" si="0"/>
        <v>#REF!</v>
      </c>
      <c r="J10" s="21" t="e">
        <f t="shared" si="1"/>
        <v>#REF!</v>
      </c>
      <c r="K10" s="142"/>
      <c r="L10" s="8"/>
      <c r="M10" s="8"/>
      <c r="N10" s="8"/>
      <c r="O10" s="8"/>
    </row>
    <row r="11" spans="1:15" x14ac:dyDescent="0.25">
      <c r="A11" s="64">
        <f>IF(ISBLANK(B11),"",COUNTA(B$2:$B11))</f>
        <v>10</v>
      </c>
      <c r="B11" s="54" t="str">
        <f>ISPLATNE_LISTE!B11</f>
        <v>Boksački klub Grom</v>
      </c>
      <c r="C11" s="55" t="str">
        <f>ISPLATNE_LISTE!C11</f>
        <v>Pojedinacni</v>
      </c>
      <c r="D11" s="55" t="str">
        <f>ISPLATNE_LISTE!D11</f>
        <v>Boks</v>
      </c>
      <c r="E11" s="56" t="str">
        <f>ISPLATNE_LISTE!F11</f>
        <v>III</v>
      </c>
      <c r="F11" s="130" t="e">
        <f>ISPLATNE_LISTE!#REF!</f>
        <v>#REF!</v>
      </c>
      <c r="G11" s="131" t="e">
        <f>SUM(ISPLATNE_LISTE!#REF!)</f>
        <v>#REF!</v>
      </c>
      <c r="H11" s="132"/>
      <c r="I11" s="131" t="e">
        <f t="shared" si="0"/>
        <v>#REF!</v>
      </c>
      <c r="J11" s="21" t="e">
        <f t="shared" si="1"/>
        <v>#REF!</v>
      </c>
      <c r="K11" s="143"/>
      <c r="L11" s="8"/>
      <c r="M11" s="8"/>
      <c r="N11" s="8"/>
      <c r="O11" s="8"/>
    </row>
    <row r="12" spans="1:15" x14ac:dyDescent="0.25">
      <c r="A12" s="7">
        <f>IF(ISBLANK(B12),"",COUNTA(B$2:$B12))</f>
        <v>11</v>
      </c>
      <c r="B12" s="54" t="str">
        <f>ISPLATNE_LISTE!B12</f>
        <v>Boksački klub Joker</v>
      </c>
      <c r="C12" s="14" t="str">
        <f>ISPLATNE_LISTE!C12</f>
        <v>Pojedinacni</v>
      </c>
      <c r="D12" s="14" t="str">
        <f>ISPLATNE_LISTE!D12</f>
        <v>Boks</v>
      </c>
      <c r="E12" s="15" t="str">
        <f>ISPLATNE_LISTE!F12</f>
        <v>-</v>
      </c>
      <c r="F12" s="130" t="e">
        <f>ISPLATNE_LISTE!#REF!</f>
        <v>#REF!</v>
      </c>
      <c r="G12" s="131" t="e">
        <f>SUM(ISPLATNE_LISTE!#REF!)</f>
        <v>#REF!</v>
      </c>
      <c r="H12" s="132"/>
      <c r="I12" s="131" t="e">
        <f t="shared" si="0"/>
        <v>#REF!</v>
      </c>
      <c r="J12" s="21" t="e">
        <f t="shared" si="1"/>
        <v>#REF!</v>
      </c>
      <c r="K12" s="142"/>
      <c r="L12" s="8"/>
      <c r="M12" s="8"/>
      <c r="N12" s="8"/>
      <c r="O12" s="8"/>
    </row>
    <row r="13" spans="1:15" x14ac:dyDescent="0.25">
      <c r="A13" s="7">
        <f>IF(ISBLANK(B13),"",COUNTA(B$2:$B13))</f>
        <v>12</v>
      </c>
      <c r="B13" s="54" t="str">
        <f>ISPLATNE_LISTE!B13</f>
        <v>Boksački klub Marjan</v>
      </c>
      <c r="C13" s="14" t="str">
        <f>ISPLATNE_LISTE!C13</f>
        <v>Pojedinacni</v>
      </c>
      <c r="D13" s="14" t="str">
        <f>ISPLATNE_LISTE!D13</f>
        <v>Boks</v>
      </c>
      <c r="E13" s="15" t="str">
        <f>ISPLATNE_LISTE!F13</f>
        <v>IV</v>
      </c>
      <c r="F13" s="130" t="e">
        <f>ISPLATNE_LISTE!#REF!</f>
        <v>#REF!</v>
      </c>
      <c r="G13" s="131" t="e">
        <f>SUM(ISPLATNE_LISTE!#REF!)</f>
        <v>#REF!</v>
      </c>
      <c r="H13" s="132"/>
      <c r="I13" s="131" t="e">
        <f t="shared" si="0"/>
        <v>#REF!</v>
      </c>
      <c r="J13" s="21" t="e">
        <f t="shared" si="1"/>
        <v>#REF!</v>
      </c>
      <c r="K13" s="142"/>
      <c r="L13" s="8"/>
      <c r="M13" s="8"/>
      <c r="N13" s="8"/>
      <c r="O13" s="8"/>
    </row>
    <row r="14" spans="1:15" x14ac:dyDescent="0.25">
      <c r="A14" s="7">
        <f>IF(ISBLANK(B14),"",COUNTA(B$2:$B14))</f>
        <v>13</v>
      </c>
      <c r="B14" s="54" t="str">
        <f>ISPLATNE_LISTE!B14</f>
        <v>Boksački klub Pauk</v>
      </c>
      <c r="C14" s="14" t="str">
        <f>ISPLATNE_LISTE!C14</f>
        <v>Pojedinacni</v>
      </c>
      <c r="D14" s="14" t="str">
        <f>ISPLATNE_LISTE!D14</f>
        <v>Boks</v>
      </c>
      <c r="E14" s="15" t="str">
        <f>ISPLATNE_LISTE!F14</f>
        <v>-</v>
      </c>
      <c r="F14" s="130" t="e">
        <f>ISPLATNE_LISTE!#REF!</f>
        <v>#REF!</v>
      </c>
      <c r="G14" s="131" t="e">
        <f>SUM(ISPLATNE_LISTE!#REF!)</f>
        <v>#REF!</v>
      </c>
      <c r="H14" s="132"/>
      <c r="I14" s="131" t="e">
        <f t="shared" si="0"/>
        <v>#REF!</v>
      </c>
      <c r="J14" s="21" t="e">
        <f t="shared" si="1"/>
        <v>#REF!</v>
      </c>
      <c r="K14" s="142"/>
      <c r="L14" s="8"/>
      <c r="M14" s="8"/>
      <c r="N14" s="8"/>
      <c r="O14" s="8"/>
    </row>
    <row r="15" spans="1:15" x14ac:dyDescent="0.25">
      <c r="A15" s="64">
        <f>IF(ISBLANK(B15),"",COUNTA(B$2:$B15))</f>
        <v>14</v>
      </c>
      <c r="B15" s="54" t="str">
        <f>ISPLATNE_LISTE!B15</f>
        <v>Boksački klub Pit Bull</v>
      </c>
      <c r="C15" s="55" t="str">
        <f>ISPLATNE_LISTE!C15</f>
        <v>Pojedinacni</v>
      </c>
      <c r="D15" s="55" t="str">
        <f>ISPLATNE_LISTE!D15</f>
        <v>Boks</v>
      </c>
      <c r="E15" s="56" t="str">
        <f>ISPLATNE_LISTE!F15</f>
        <v>IV</v>
      </c>
      <c r="F15" s="130" t="e">
        <f>ISPLATNE_LISTE!#REF!</f>
        <v>#REF!</v>
      </c>
      <c r="G15" s="131" t="e">
        <f>SUM(ISPLATNE_LISTE!#REF!)</f>
        <v>#REF!</v>
      </c>
      <c r="H15" s="132"/>
      <c r="I15" s="131" t="e">
        <f t="shared" si="0"/>
        <v>#REF!</v>
      </c>
      <c r="J15" s="21" t="e">
        <f t="shared" si="1"/>
        <v>#REF!</v>
      </c>
      <c r="K15" s="143"/>
      <c r="L15" s="8"/>
      <c r="M15" s="8"/>
      <c r="N15" s="8"/>
      <c r="O15" s="8"/>
    </row>
    <row r="16" spans="1:15" x14ac:dyDescent="0.25">
      <c r="A16" s="7">
        <f>IF(ISBLANK(B16),"",COUNTA(B$2:$B16))</f>
        <v>15</v>
      </c>
      <c r="B16" s="54" t="str">
        <f>ISPLATNE_LISTE!B16</f>
        <v>Boksački klub Split</v>
      </c>
      <c r="C16" s="14" t="str">
        <f>ISPLATNE_LISTE!C16</f>
        <v>Pojedinacni</v>
      </c>
      <c r="D16" s="14" t="str">
        <f>ISPLATNE_LISTE!D16</f>
        <v>Boks</v>
      </c>
      <c r="E16" s="15" t="str">
        <f>ISPLATNE_LISTE!F16</f>
        <v>IV</v>
      </c>
      <c r="F16" s="130" t="e">
        <f>ISPLATNE_LISTE!#REF!</f>
        <v>#REF!</v>
      </c>
      <c r="G16" s="131" t="e">
        <f>SUM(ISPLATNE_LISTE!#REF!)</f>
        <v>#REF!</v>
      </c>
      <c r="H16" s="132"/>
      <c r="I16" s="131" t="e">
        <f t="shared" si="0"/>
        <v>#REF!</v>
      </c>
      <c r="J16" s="21" t="e">
        <f t="shared" si="1"/>
        <v>#REF!</v>
      </c>
      <c r="K16" s="142"/>
      <c r="L16" s="8"/>
      <c r="M16" s="8"/>
      <c r="N16" s="8"/>
      <c r="O16" s="8"/>
    </row>
    <row r="17" spans="1:15" x14ac:dyDescent="0.25">
      <c r="A17" s="7">
        <f>IF(ISBLANK(B17),"",COUNTA(B$2:$B17))</f>
        <v>16</v>
      </c>
      <c r="B17" s="54" t="str">
        <f>ISPLATNE_LISTE!B17</f>
        <v>Boksački klub Torcida</v>
      </c>
      <c r="C17" s="14" t="str">
        <f>ISPLATNE_LISTE!C17</f>
        <v>Pojedinacni</v>
      </c>
      <c r="D17" s="14" t="str">
        <f>ISPLATNE_LISTE!D17</f>
        <v>Boks</v>
      </c>
      <c r="E17" s="15" t="str">
        <f>ISPLATNE_LISTE!F17</f>
        <v>III</v>
      </c>
      <c r="F17" s="130" t="e">
        <f>ISPLATNE_LISTE!#REF!</f>
        <v>#REF!</v>
      </c>
      <c r="G17" s="131" t="e">
        <f>SUM(ISPLATNE_LISTE!#REF!)</f>
        <v>#REF!</v>
      </c>
      <c r="H17" s="132"/>
      <c r="I17" s="131" t="e">
        <f t="shared" si="0"/>
        <v>#REF!</v>
      </c>
      <c r="J17" s="21" t="e">
        <f t="shared" si="1"/>
        <v>#REF!</v>
      </c>
      <c r="K17" s="142"/>
      <c r="L17" s="8"/>
      <c r="M17" s="8"/>
      <c r="N17" s="8"/>
      <c r="O17" s="8"/>
    </row>
    <row r="18" spans="1:15" x14ac:dyDescent="0.25">
      <c r="A18" s="64">
        <f>IF(ISBLANK(B18),"",COUNTA(B$2:$B18))</f>
        <v>17</v>
      </c>
      <c r="B18" s="54" t="str">
        <f>ISPLATNE_LISTE!B18</f>
        <v>Cheerleading klub Noa</v>
      </c>
      <c r="C18" s="55" t="str">
        <f>ISPLATNE_LISTE!C18</f>
        <v>Pojedinacni</v>
      </c>
      <c r="D18" s="55" t="str">
        <f>ISPLATNE_LISTE!D18</f>
        <v>Cheeerleading</v>
      </c>
      <c r="E18" s="56" t="str">
        <f>ISPLATNE_LISTE!F18</f>
        <v>II</v>
      </c>
      <c r="F18" s="130" t="e">
        <f>ISPLATNE_LISTE!#REF!</f>
        <v>#REF!</v>
      </c>
      <c r="G18" s="131" t="e">
        <f>SUM(ISPLATNE_LISTE!#REF!)</f>
        <v>#REF!</v>
      </c>
      <c r="H18" s="132"/>
      <c r="I18" s="131" t="e">
        <f t="shared" si="0"/>
        <v>#REF!</v>
      </c>
      <c r="J18" s="21" t="e">
        <f t="shared" si="1"/>
        <v>#REF!</v>
      </c>
      <c r="K18" s="143"/>
      <c r="L18" s="8"/>
      <c r="M18" s="8"/>
      <c r="N18" s="8"/>
      <c r="O18" s="8"/>
    </row>
    <row r="19" spans="1:15" x14ac:dyDescent="0.25">
      <c r="A19" s="7">
        <f>IF(ISBLANK(B19),"",COUNTA(B$2:$B19))</f>
        <v>18</v>
      </c>
      <c r="B19" s="54" t="str">
        <f>ISPLATNE_LISTE!B19</f>
        <v>Cheerleading klub Sedmi vjetar</v>
      </c>
      <c r="C19" s="14" t="str">
        <f>ISPLATNE_LISTE!C19</f>
        <v>Pojedinacni</v>
      </c>
      <c r="D19" s="14" t="str">
        <f>ISPLATNE_LISTE!D19</f>
        <v>Cheeerleading</v>
      </c>
      <c r="E19" s="15" t="str">
        <f>ISPLATNE_LISTE!F19</f>
        <v>-</v>
      </c>
      <c r="F19" s="130" t="e">
        <f>ISPLATNE_LISTE!#REF!</f>
        <v>#REF!</v>
      </c>
      <c r="G19" s="131" t="e">
        <f>SUM(ISPLATNE_LISTE!#REF!)</f>
        <v>#REF!</v>
      </c>
      <c r="H19" s="132"/>
      <c r="I19" s="131" t="e">
        <f t="shared" si="0"/>
        <v>#REF!</v>
      </c>
      <c r="J19" s="21" t="e">
        <f t="shared" si="1"/>
        <v>#REF!</v>
      </c>
      <c r="K19" s="142"/>
      <c r="L19" s="8"/>
      <c r="M19" s="8"/>
      <c r="N19" s="8"/>
      <c r="O19" s="8"/>
    </row>
    <row r="20" spans="1:15" x14ac:dyDescent="0.25">
      <c r="A20" s="64">
        <f>IF(ISBLANK(B20),"",COUNTA(B$2:$B20))</f>
        <v>19</v>
      </c>
      <c r="B20" s="54" t="str">
        <f>ISPLATNE_LISTE!B20</f>
        <v>Klub daljinskog plivanja POŠK</v>
      </c>
      <c r="C20" s="55" t="str">
        <f>ISPLATNE_LISTE!C20</f>
        <v>Pojedinacni</v>
      </c>
      <c r="D20" s="55" t="str">
        <f>ISPLATNE_LISTE!D20</f>
        <v>Daljinsko plivanje</v>
      </c>
      <c r="E20" s="56" t="str">
        <f>ISPLATNE_LISTE!F20</f>
        <v>IV</v>
      </c>
      <c r="F20" s="130" t="e">
        <f>ISPLATNE_LISTE!#REF!</f>
        <v>#REF!</v>
      </c>
      <c r="G20" s="131" t="e">
        <f>SUM(ISPLATNE_LISTE!#REF!)</f>
        <v>#REF!</v>
      </c>
      <c r="H20" s="132"/>
      <c r="I20" s="131" t="e">
        <f t="shared" si="0"/>
        <v>#REF!</v>
      </c>
      <c r="J20" s="21" t="e">
        <f t="shared" si="1"/>
        <v>#REF!</v>
      </c>
      <c r="K20" s="143"/>
      <c r="L20" s="8"/>
      <c r="M20" s="8"/>
      <c r="N20" s="8"/>
      <c r="O20" s="8"/>
    </row>
    <row r="21" spans="1:15" x14ac:dyDescent="0.25">
      <c r="A21" s="7">
        <f>IF(ISBLANK(B21),"",COUNTA(B$2:$B21))</f>
        <v>20</v>
      </c>
      <c r="B21" s="54" t="str">
        <f>ISPLATNE_LISTE!B21</f>
        <v>Klub daljinskog plivanja Split</v>
      </c>
      <c r="C21" s="14" t="str">
        <f>ISPLATNE_LISTE!C21</f>
        <v>Pojedinacni</v>
      </c>
      <c r="D21" s="14" t="str">
        <f>ISPLATNE_LISTE!D21</f>
        <v>Daljinsko plivanje</v>
      </c>
      <c r="E21" s="15" t="str">
        <f>ISPLATNE_LISTE!F21</f>
        <v>IV</v>
      </c>
      <c r="F21" s="130" t="e">
        <f>ISPLATNE_LISTE!#REF!</f>
        <v>#REF!</v>
      </c>
      <c r="G21" s="131" t="e">
        <f>SUM(ISPLATNE_LISTE!#REF!)</f>
        <v>#REF!</v>
      </c>
      <c r="H21" s="132"/>
      <c r="I21" s="131" t="e">
        <f t="shared" si="0"/>
        <v>#REF!</v>
      </c>
      <c r="J21" s="21" t="e">
        <f t="shared" si="1"/>
        <v>#REF!</v>
      </c>
      <c r="K21" s="142"/>
      <c r="L21" s="8"/>
      <c r="M21" s="8"/>
      <c r="N21" s="8"/>
      <c r="O21" s="8"/>
    </row>
    <row r="22" spans="1:15" x14ac:dyDescent="0.25">
      <c r="A22" s="64">
        <f>IF(ISBLANK(B22),"",COUNTA(B$2:$B22))</f>
        <v>21</v>
      </c>
      <c r="B22" s="54" t="str">
        <f>ISPLATNE_LISTE!B22</f>
        <v>Klub dizača utega Split</v>
      </c>
      <c r="C22" s="55" t="str">
        <f>ISPLATNE_LISTE!C22</f>
        <v>Pojedinacni</v>
      </c>
      <c r="D22" s="55" t="str">
        <f>ISPLATNE_LISTE!D22</f>
        <v>Dizanje utega</v>
      </c>
      <c r="E22" s="56" t="str">
        <f>ISPLATNE_LISTE!F22</f>
        <v>IV</v>
      </c>
      <c r="F22" s="130" t="e">
        <f>ISPLATNE_LISTE!#REF!</f>
        <v>#REF!</v>
      </c>
      <c r="G22" s="131" t="e">
        <f>SUM(ISPLATNE_LISTE!#REF!)</f>
        <v>#REF!</v>
      </c>
      <c r="H22" s="132"/>
      <c r="I22" s="131" t="e">
        <f t="shared" si="0"/>
        <v>#REF!</v>
      </c>
      <c r="J22" s="21" t="e">
        <f t="shared" si="1"/>
        <v>#REF!</v>
      </c>
      <c r="K22" s="143"/>
      <c r="L22" s="8"/>
      <c r="M22" s="8"/>
      <c r="N22" s="8"/>
      <c r="O22" s="8"/>
    </row>
    <row r="23" spans="1:15" x14ac:dyDescent="0.25">
      <c r="A23" s="7">
        <f>IF(ISBLANK(B23),"",COUNTA(B$2:$B23))</f>
        <v>22</v>
      </c>
      <c r="B23" s="54" t="str">
        <f>ISPLATNE_LISTE!B23</f>
        <v>Gimnastički klub Marjan</v>
      </c>
      <c r="C23" s="14" t="str">
        <f>ISPLATNE_LISTE!C23</f>
        <v>Pojedinacni</v>
      </c>
      <c r="D23" s="14" t="str">
        <f>ISPLATNE_LISTE!D23</f>
        <v>Gimnastika</v>
      </c>
      <c r="E23" s="15" t="str">
        <f>ISPLATNE_LISTE!F23</f>
        <v>I</v>
      </c>
      <c r="F23" s="130" t="e">
        <f>ISPLATNE_LISTE!#REF!</f>
        <v>#REF!</v>
      </c>
      <c r="G23" s="131" t="e">
        <f>SUM(ISPLATNE_LISTE!#REF!)</f>
        <v>#REF!</v>
      </c>
      <c r="H23" s="132"/>
      <c r="I23" s="131" t="e">
        <f t="shared" si="0"/>
        <v>#REF!</v>
      </c>
      <c r="J23" s="21" t="e">
        <f t="shared" si="1"/>
        <v>#REF!</v>
      </c>
      <c r="K23" s="142"/>
      <c r="L23" s="8"/>
      <c r="M23" s="8"/>
      <c r="N23" s="8"/>
      <c r="O23" s="8"/>
    </row>
    <row r="24" spans="1:15" x14ac:dyDescent="0.25">
      <c r="A24" s="64">
        <f>IF(ISBLANK(B24),"",COUNTA(B$2:$B24))</f>
        <v>23</v>
      </c>
      <c r="B24" s="54" t="str">
        <f>ISPLATNE_LISTE!B24</f>
        <v>Gimnastički klub Split</v>
      </c>
      <c r="C24" s="55" t="str">
        <f>ISPLATNE_LISTE!C24</f>
        <v>Pojedinacni</v>
      </c>
      <c r="D24" s="55" t="str">
        <f>ISPLATNE_LISTE!D24</f>
        <v>Gimnastika</v>
      </c>
      <c r="E24" s="56" t="str">
        <f>ISPLATNE_LISTE!F24</f>
        <v>II</v>
      </c>
      <c r="F24" s="130" t="e">
        <f>ISPLATNE_LISTE!#REF!</f>
        <v>#REF!</v>
      </c>
      <c r="G24" s="131" t="e">
        <f>SUM(ISPLATNE_LISTE!#REF!)</f>
        <v>#REF!</v>
      </c>
      <c r="H24" s="132"/>
      <c r="I24" s="131" t="e">
        <f t="shared" si="0"/>
        <v>#REF!</v>
      </c>
      <c r="J24" s="21" t="e">
        <f t="shared" si="1"/>
        <v>#REF!</v>
      </c>
      <c r="K24" s="143"/>
      <c r="L24" s="8"/>
      <c r="M24" s="8"/>
      <c r="N24" s="8"/>
      <c r="O24" s="8"/>
    </row>
    <row r="25" spans="1:15" x14ac:dyDescent="0.25">
      <c r="A25" s="7">
        <f>IF(ISBLANK(B25),"",COUNTA(B$2:$B25))</f>
        <v>24</v>
      </c>
      <c r="B25" s="54" t="str">
        <f>ISPLATNE_LISTE!B25</f>
        <v>Klub ritmičko športske gimnastike Floramye</v>
      </c>
      <c r="C25" s="14" t="str">
        <f>ISPLATNE_LISTE!C25</f>
        <v>Pojedinacni</v>
      </c>
      <c r="D25" s="14" t="str">
        <f>ISPLATNE_LISTE!D25</f>
        <v>Gimnastika</v>
      </c>
      <c r="E25" s="15" t="str">
        <f>ISPLATNE_LISTE!F25</f>
        <v>IV</v>
      </c>
      <c r="F25" s="130" t="e">
        <f>ISPLATNE_LISTE!#REF!</f>
        <v>#REF!</v>
      </c>
      <c r="G25" s="131" t="e">
        <f>SUM(ISPLATNE_LISTE!#REF!)</f>
        <v>#REF!</v>
      </c>
      <c r="H25" s="132"/>
      <c r="I25" s="131" t="e">
        <f t="shared" si="0"/>
        <v>#REF!</v>
      </c>
      <c r="J25" s="21" t="e">
        <f t="shared" si="1"/>
        <v>#REF!</v>
      </c>
      <c r="K25" s="142"/>
      <c r="L25" s="8"/>
      <c r="M25" s="8"/>
      <c r="N25" s="8"/>
      <c r="O25" s="8"/>
    </row>
    <row r="26" spans="1:15" x14ac:dyDescent="0.25">
      <c r="A26" s="64">
        <f>IF(ISBLANK(B26),"",COUNTA(B$2:$B26))</f>
        <v>25</v>
      </c>
      <c r="B26" s="54" t="str">
        <f>ISPLATNE_LISTE!B26</f>
        <v>Golf klub Split 1700</v>
      </c>
      <c r="C26" s="55" t="str">
        <f>ISPLATNE_LISTE!C26</f>
        <v>Pojedinacni</v>
      </c>
      <c r="D26" s="55" t="str">
        <f>ISPLATNE_LISTE!D26</f>
        <v>Golf</v>
      </c>
      <c r="E26" s="56" t="str">
        <f>ISPLATNE_LISTE!F26</f>
        <v>-</v>
      </c>
      <c r="F26" s="130" t="e">
        <f>ISPLATNE_LISTE!#REF!</f>
        <v>#REF!</v>
      </c>
      <c r="G26" s="131" t="e">
        <f>SUM(ISPLATNE_LISTE!#REF!)</f>
        <v>#REF!</v>
      </c>
      <c r="H26" s="132"/>
      <c r="I26" s="131" t="e">
        <f t="shared" si="0"/>
        <v>#REF!</v>
      </c>
      <c r="J26" s="21" t="e">
        <f t="shared" si="1"/>
        <v>#REF!</v>
      </c>
      <c r="K26" s="143"/>
      <c r="L26" s="8"/>
      <c r="M26" s="8"/>
      <c r="N26" s="8"/>
      <c r="O26" s="8"/>
    </row>
    <row r="27" spans="1:15" x14ac:dyDescent="0.25">
      <c r="A27" s="7">
        <f>IF(ISBLANK(B27),"",COUNTA(B$2:$B27))</f>
        <v>26</v>
      </c>
      <c r="B27" s="54" t="str">
        <f>ISPLATNE_LISTE!B27</f>
        <v>Hrvački klub Split</v>
      </c>
      <c r="C27" s="14" t="str">
        <f>ISPLATNE_LISTE!C27</f>
        <v>Pojedinacni</v>
      </c>
      <c r="D27" s="14" t="str">
        <f>ISPLATNE_LISTE!D27</f>
        <v>Hrvanje</v>
      </c>
      <c r="E27" s="15" t="str">
        <f>ISPLATNE_LISTE!F27</f>
        <v>III</v>
      </c>
      <c r="F27" s="130" t="e">
        <f>ISPLATNE_LISTE!#REF!</f>
        <v>#REF!</v>
      </c>
      <c r="G27" s="131" t="e">
        <f>SUM(ISPLATNE_LISTE!#REF!)</f>
        <v>#REF!</v>
      </c>
      <c r="H27" s="132"/>
      <c r="I27" s="131" t="e">
        <f t="shared" si="0"/>
        <v>#REF!</v>
      </c>
      <c r="J27" s="21" t="e">
        <f t="shared" si="1"/>
        <v>#REF!</v>
      </c>
      <c r="K27" s="142"/>
      <c r="L27" s="8"/>
      <c r="M27" s="8"/>
      <c r="N27" s="8"/>
      <c r="O27" s="8"/>
    </row>
    <row r="28" spans="1:15" x14ac:dyDescent="0.25">
      <c r="A28" s="7">
        <f>IF(ISBLANK(B28),"",COUNTA(B$2:$B28))</f>
        <v>27</v>
      </c>
      <c r="B28" s="54" t="str">
        <f>ISPLATNE_LISTE!B28</f>
        <v>Jedriličarski klub Labud</v>
      </c>
      <c r="C28" s="14" t="str">
        <f>ISPLATNE_LISTE!C28</f>
        <v>Pojedinacni</v>
      </c>
      <c r="D28" s="14" t="str">
        <f>ISPLATNE_LISTE!D28</f>
        <v>Jedrenje</v>
      </c>
      <c r="E28" s="15" t="str">
        <f>ISPLATNE_LISTE!F28</f>
        <v>II</v>
      </c>
      <c r="F28" s="130" t="e">
        <f>ISPLATNE_LISTE!#REF!</f>
        <v>#REF!</v>
      </c>
      <c r="G28" s="131" t="e">
        <f>SUM(ISPLATNE_LISTE!#REF!)</f>
        <v>#REF!</v>
      </c>
      <c r="H28" s="132"/>
      <c r="I28" s="131" t="e">
        <f t="shared" si="0"/>
        <v>#REF!</v>
      </c>
      <c r="J28" s="21" t="e">
        <f t="shared" si="1"/>
        <v>#REF!</v>
      </c>
      <c r="K28" s="142"/>
      <c r="L28" s="8"/>
      <c r="M28" s="8"/>
      <c r="N28" s="8"/>
      <c r="O28" s="8"/>
    </row>
    <row r="29" spans="1:15" x14ac:dyDescent="0.25">
      <c r="A29" s="7">
        <f>IF(ISBLANK(B29),"",COUNTA(B$2:$B29))</f>
        <v>28</v>
      </c>
      <c r="B29" s="54" t="str">
        <f>ISPLATNE_LISTE!B29</f>
        <v>Jedriličarski klub Mornar</v>
      </c>
      <c r="C29" s="14" t="str">
        <f>ISPLATNE_LISTE!C29</f>
        <v>Pojedinacni</v>
      </c>
      <c r="D29" s="14" t="str">
        <f>ISPLATNE_LISTE!D29</f>
        <v>Jedrenje</v>
      </c>
      <c r="E29" s="15" t="str">
        <f>ISPLATNE_LISTE!F29</f>
        <v>I</v>
      </c>
      <c r="F29" s="130" t="e">
        <f>ISPLATNE_LISTE!#REF!</f>
        <v>#REF!</v>
      </c>
      <c r="G29" s="131" t="e">
        <f>SUM(ISPLATNE_LISTE!#REF!)</f>
        <v>#REF!</v>
      </c>
      <c r="H29" s="132"/>
      <c r="I29" s="131" t="e">
        <f t="shared" si="0"/>
        <v>#REF!</v>
      </c>
      <c r="J29" s="21" t="e">
        <f t="shared" si="1"/>
        <v>#REF!</v>
      </c>
      <c r="K29" s="142"/>
      <c r="L29" s="8"/>
      <c r="M29" s="8"/>
      <c r="N29" s="8"/>
      <c r="O29" s="8"/>
    </row>
    <row r="30" spans="1:15" x14ac:dyDescent="0.25">
      <c r="A30" s="64">
        <f>IF(ISBLANK(B30),"",COUNTA(B$2:$B30))</f>
        <v>29</v>
      </c>
      <c r="B30" s="54" t="str">
        <f>ISPLATNE_LISTE!B30</f>
        <v>Jedriličarski klub Split</v>
      </c>
      <c r="C30" s="55" t="str">
        <f>ISPLATNE_LISTE!C30</f>
        <v>Pojedinacni</v>
      </c>
      <c r="D30" s="55" t="str">
        <f>ISPLATNE_LISTE!D30</f>
        <v>Jedrenje</v>
      </c>
      <c r="E30" s="56" t="str">
        <f>ISPLATNE_LISTE!F30</f>
        <v>I</v>
      </c>
      <c r="F30" s="130" t="e">
        <f>ISPLATNE_LISTE!#REF!</f>
        <v>#REF!</v>
      </c>
      <c r="G30" s="131" t="e">
        <f>SUM(ISPLATNE_LISTE!#REF!)</f>
        <v>#REF!</v>
      </c>
      <c r="H30" s="132"/>
      <c r="I30" s="131" t="e">
        <f t="shared" si="0"/>
        <v>#REF!</v>
      </c>
      <c r="J30" s="21" t="e">
        <f t="shared" si="1"/>
        <v>#REF!</v>
      </c>
      <c r="K30" s="143"/>
      <c r="L30" s="8"/>
      <c r="M30" s="8"/>
      <c r="N30" s="8"/>
      <c r="O30" s="8"/>
    </row>
    <row r="31" spans="1:15" x14ac:dyDescent="0.25">
      <c r="A31" s="7">
        <f>IF(ISBLANK(B31),"",COUNTA(B$2:$B31))</f>
        <v>30</v>
      </c>
      <c r="B31" s="54" t="str">
        <f>ISPLATNE_LISTE!B31</f>
        <v>Jedriličarski klub Zenta</v>
      </c>
      <c r="C31" s="14" t="str">
        <f>ISPLATNE_LISTE!C31</f>
        <v>Pojedinacni</v>
      </c>
      <c r="D31" s="14" t="str">
        <f>ISPLATNE_LISTE!D31</f>
        <v>Jedrenje</v>
      </c>
      <c r="E31" s="15" t="str">
        <f>ISPLATNE_LISTE!F31</f>
        <v>III</v>
      </c>
      <c r="F31" s="130" t="e">
        <f>ISPLATNE_LISTE!#REF!</f>
        <v>#REF!</v>
      </c>
      <c r="G31" s="131" t="e">
        <f>SUM(ISPLATNE_LISTE!#REF!)</f>
        <v>#REF!</v>
      </c>
      <c r="H31" s="132"/>
      <c r="I31" s="131" t="e">
        <f t="shared" si="0"/>
        <v>#REF!</v>
      </c>
      <c r="J31" s="21" t="e">
        <f t="shared" si="1"/>
        <v>#REF!</v>
      </c>
      <c r="K31" s="142"/>
      <c r="L31" s="8"/>
      <c r="M31" s="8"/>
      <c r="N31" s="8"/>
      <c r="O31" s="8"/>
    </row>
    <row r="32" spans="1:15" x14ac:dyDescent="0.25">
      <c r="A32" s="7">
        <f>IF(ISBLANK(B32),"",COUNTA(B$2:$B32))</f>
        <v>31</v>
      </c>
      <c r="B32" s="54" t="str">
        <f>ISPLATNE_LISTE!B32</f>
        <v>Akademski judo klub Student</v>
      </c>
      <c r="C32" s="14" t="str">
        <f>ISPLATNE_LISTE!C32</f>
        <v>Pojedinacni</v>
      </c>
      <c r="D32" s="14" t="str">
        <f>ISPLATNE_LISTE!D32</f>
        <v>Judo</v>
      </c>
      <c r="E32" s="15" t="str">
        <f>ISPLATNE_LISTE!F32</f>
        <v>II</v>
      </c>
      <c r="F32" s="130" t="e">
        <f>ISPLATNE_LISTE!#REF!</f>
        <v>#REF!</v>
      </c>
      <c r="G32" s="131" t="e">
        <f>SUM(ISPLATNE_LISTE!#REF!)</f>
        <v>#REF!</v>
      </c>
      <c r="H32" s="132"/>
      <c r="I32" s="131" t="e">
        <f t="shared" si="0"/>
        <v>#REF!</v>
      </c>
      <c r="J32" s="21" t="e">
        <f t="shared" si="1"/>
        <v>#REF!</v>
      </c>
      <c r="K32" s="142"/>
      <c r="L32" s="8"/>
      <c r="M32" s="8"/>
      <c r="N32" s="8"/>
      <c r="O32" s="8"/>
    </row>
    <row r="33" spans="1:15" x14ac:dyDescent="0.25">
      <c r="A33" s="7">
        <f>IF(ISBLANK(B33),"",COUNTA(B$2:$B33))</f>
        <v>32</v>
      </c>
      <c r="B33" s="54" t="str">
        <f>ISPLATNE_LISTE!B33</f>
        <v>Judo klub Marjan</v>
      </c>
      <c r="C33" s="14" t="str">
        <f>ISPLATNE_LISTE!C33</f>
        <v>Pojedinacni</v>
      </c>
      <c r="D33" s="14" t="str">
        <f>ISPLATNE_LISTE!D33</f>
        <v>Judo</v>
      </c>
      <c r="E33" s="15" t="str">
        <f>ISPLATNE_LISTE!F33</f>
        <v>III</v>
      </c>
      <c r="F33" s="130" t="e">
        <f>ISPLATNE_LISTE!#REF!</f>
        <v>#REF!</v>
      </c>
      <c r="G33" s="131" t="e">
        <f>SUM(ISPLATNE_LISTE!#REF!)</f>
        <v>#REF!</v>
      </c>
      <c r="H33" s="132"/>
      <c r="I33" s="131" t="e">
        <f t="shared" si="0"/>
        <v>#REF!</v>
      </c>
      <c r="J33" s="21" t="e">
        <f t="shared" si="1"/>
        <v>#REF!</v>
      </c>
      <c r="K33" s="142"/>
      <c r="L33" s="8"/>
      <c r="M33" s="8"/>
      <c r="N33" s="8"/>
      <c r="O33" s="8"/>
    </row>
    <row r="34" spans="1:15" x14ac:dyDescent="0.25">
      <c r="A34" s="7">
        <f>IF(ISBLANK(B34),"",COUNTA(B$2:$B34))</f>
        <v>33</v>
      </c>
      <c r="B34" s="54" t="str">
        <f>ISPLATNE_LISTE!B34</f>
        <v>Judo klub Pujanke</v>
      </c>
      <c r="C34" s="14" t="str">
        <f>ISPLATNE_LISTE!C34</f>
        <v>Pojedinacni</v>
      </c>
      <c r="D34" s="14" t="str">
        <f>ISPLATNE_LISTE!D34</f>
        <v>Judo</v>
      </c>
      <c r="E34" s="15" t="str">
        <f>ISPLATNE_LISTE!F34</f>
        <v>I</v>
      </c>
      <c r="F34" s="130" t="e">
        <f>ISPLATNE_LISTE!#REF!</f>
        <v>#REF!</v>
      </c>
      <c r="G34" s="131" t="e">
        <f>SUM(ISPLATNE_LISTE!#REF!)</f>
        <v>#REF!</v>
      </c>
      <c r="H34" s="132"/>
      <c r="I34" s="131" t="e">
        <f t="shared" si="0"/>
        <v>#REF!</v>
      </c>
      <c r="J34" s="21" t="e">
        <f t="shared" si="1"/>
        <v>#REF!</v>
      </c>
      <c r="K34" s="142"/>
      <c r="L34" s="8"/>
      <c r="M34" s="8"/>
      <c r="N34" s="8"/>
      <c r="O34" s="8"/>
    </row>
    <row r="35" spans="1:15" x14ac:dyDescent="0.25">
      <c r="A35" s="7">
        <f>IF(ISBLANK(B35),"",COUNTA(B$2:$B35))</f>
        <v>34</v>
      </c>
      <c r="B35" s="54" t="str">
        <f>ISPLATNE_LISTE!B35</f>
        <v>Judo klub Sokol</v>
      </c>
      <c r="C35" s="14" t="str">
        <f>ISPLATNE_LISTE!C35</f>
        <v>Pojedinacni</v>
      </c>
      <c r="D35" s="14" t="str">
        <f>ISPLATNE_LISTE!D35</f>
        <v>Judo</v>
      </c>
      <c r="E35" s="15" t="str">
        <f>ISPLATNE_LISTE!F35</f>
        <v>IV</v>
      </c>
      <c r="F35" s="130" t="e">
        <f>ISPLATNE_LISTE!#REF!</f>
        <v>#REF!</v>
      </c>
      <c r="G35" s="131" t="e">
        <f>SUM(ISPLATNE_LISTE!#REF!)</f>
        <v>#REF!</v>
      </c>
      <c r="H35" s="132"/>
      <c r="I35" s="131" t="e">
        <f t="shared" si="0"/>
        <v>#REF!</v>
      </c>
      <c r="J35" s="21" t="e">
        <f t="shared" si="1"/>
        <v>#REF!</v>
      </c>
      <c r="K35" s="142"/>
      <c r="L35" s="8"/>
      <c r="M35" s="8"/>
      <c r="N35" s="8"/>
      <c r="O35" s="8"/>
    </row>
    <row r="36" spans="1:15" x14ac:dyDescent="0.25">
      <c r="A36" s="7">
        <f>IF(ISBLANK(B36),"",COUNTA(B$2:$B36))</f>
        <v>35</v>
      </c>
      <c r="B36" s="54" t="str">
        <f>ISPLATNE_LISTE!B36</f>
        <v>Judo klub Split</v>
      </c>
      <c r="C36" s="14" t="str">
        <f>ISPLATNE_LISTE!C36</f>
        <v>Pojedinacni</v>
      </c>
      <c r="D36" s="14" t="str">
        <f>ISPLATNE_LISTE!D36</f>
        <v>Judo</v>
      </c>
      <c r="E36" s="15" t="str">
        <f>ISPLATNE_LISTE!F36</f>
        <v>IV</v>
      </c>
      <c r="F36" s="130" t="e">
        <f>ISPLATNE_LISTE!#REF!</f>
        <v>#REF!</v>
      </c>
      <c r="G36" s="131" t="e">
        <f>SUM(ISPLATNE_LISTE!#REF!)</f>
        <v>#REF!</v>
      </c>
      <c r="H36" s="132"/>
      <c r="I36" s="131" t="e">
        <f t="shared" si="0"/>
        <v>#REF!</v>
      </c>
      <c r="J36" s="21" t="e">
        <f t="shared" si="1"/>
        <v>#REF!</v>
      </c>
      <c r="K36" s="142"/>
      <c r="L36" s="8"/>
      <c r="M36" s="8"/>
      <c r="N36" s="8"/>
      <c r="O36" s="8"/>
    </row>
    <row r="37" spans="1:15" x14ac:dyDescent="0.25">
      <c r="A37" s="7">
        <f>IF(ISBLANK(B37),"",COUNTA(B$2:$B37))</f>
        <v>36</v>
      </c>
      <c r="B37" s="54" t="str">
        <f>ISPLATNE_LISTE!B37</f>
        <v>Rafting klub Cetina Raft-Slime</v>
      </c>
      <c r="C37" s="14" t="str">
        <f>ISPLATNE_LISTE!C37</f>
        <v>Pojedinacni</v>
      </c>
      <c r="D37" s="14" t="str">
        <f>ISPLATNE_LISTE!D37</f>
        <v>Kajak kanu</v>
      </c>
      <c r="E37" s="15" t="str">
        <f>ISPLATNE_LISTE!F37</f>
        <v>-</v>
      </c>
      <c r="F37" s="130" t="e">
        <f>ISPLATNE_LISTE!#REF!</f>
        <v>#REF!</v>
      </c>
      <c r="G37" s="131" t="e">
        <f>SUM(ISPLATNE_LISTE!#REF!)</f>
        <v>#REF!</v>
      </c>
      <c r="H37" s="132"/>
      <c r="I37" s="131" t="e">
        <f t="shared" si="0"/>
        <v>#REF!</v>
      </c>
      <c r="J37" s="21" t="e">
        <f t="shared" si="1"/>
        <v>#REF!</v>
      </c>
      <c r="K37" s="142"/>
      <c r="L37" s="8"/>
      <c r="M37" s="8"/>
      <c r="N37" s="8"/>
      <c r="O37" s="8"/>
    </row>
    <row r="38" spans="1:15" x14ac:dyDescent="0.25">
      <c r="A38" s="64">
        <f>IF(ISBLANK(B38),"",COUNTA(B$2:$B38))</f>
        <v>37</v>
      </c>
      <c r="B38" s="54" t="str">
        <f>ISPLATNE_LISTE!B38</f>
        <v>Karate klub Dalmacija</v>
      </c>
      <c r="C38" s="55" t="str">
        <f>ISPLATNE_LISTE!C38</f>
        <v>Pojedinacni</v>
      </c>
      <c r="D38" s="55" t="str">
        <f>ISPLATNE_LISTE!D38</f>
        <v>Karate</v>
      </c>
      <c r="E38" s="56" t="str">
        <f>ISPLATNE_LISTE!F38</f>
        <v>IV</v>
      </c>
      <c r="F38" s="130" t="e">
        <f>ISPLATNE_LISTE!#REF!</f>
        <v>#REF!</v>
      </c>
      <c r="G38" s="131" t="e">
        <f>SUM(ISPLATNE_LISTE!#REF!)</f>
        <v>#REF!</v>
      </c>
      <c r="H38" s="132"/>
      <c r="I38" s="131" t="e">
        <f t="shared" si="0"/>
        <v>#REF!</v>
      </c>
      <c r="J38" s="21" t="e">
        <f t="shared" si="1"/>
        <v>#REF!</v>
      </c>
      <c r="K38" s="143"/>
      <c r="L38" s="8"/>
      <c r="M38" s="8"/>
      <c r="N38" s="8"/>
      <c r="O38" s="8"/>
    </row>
    <row r="39" spans="1:15" x14ac:dyDescent="0.25">
      <c r="A39" s="7">
        <f>IF(ISBLANK(B39),"",COUNTA(B$2:$B39))</f>
        <v>38</v>
      </c>
      <c r="B39" s="54" t="str">
        <f>ISPLATNE_LISTE!B39</f>
        <v>Karate klub Galeb</v>
      </c>
      <c r="C39" s="14" t="str">
        <f>ISPLATNE_LISTE!C39</f>
        <v>Pojedinacni</v>
      </c>
      <c r="D39" s="14" t="str">
        <f>ISPLATNE_LISTE!D39</f>
        <v>Karate</v>
      </c>
      <c r="E39" s="15" t="str">
        <f>ISPLATNE_LISTE!F39</f>
        <v>-</v>
      </c>
      <c r="F39" s="130" t="e">
        <f>ISPLATNE_LISTE!#REF!</f>
        <v>#REF!</v>
      </c>
      <c r="G39" s="131" t="e">
        <f>SUM(ISPLATNE_LISTE!#REF!)</f>
        <v>#REF!</v>
      </c>
      <c r="H39" s="132"/>
      <c r="I39" s="131" t="e">
        <f t="shared" si="0"/>
        <v>#REF!</v>
      </c>
      <c r="J39" s="21" t="e">
        <f t="shared" si="1"/>
        <v>#REF!</v>
      </c>
      <c r="K39" s="142"/>
      <c r="L39" s="8"/>
      <c r="M39" s="8"/>
      <c r="N39" s="8"/>
      <c r="O39" s="8"/>
    </row>
    <row r="40" spans="1:15" x14ac:dyDescent="0.25">
      <c r="A40" s="64">
        <f>IF(ISBLANK(B40),"",COUNTA(B$2:$B40))</f>
        <v>39</v>
      </c>
      <c r="B40" s="54" t="str">
        <f>ISPLATNE_LISTE!B40</f>
        <v>Karate klub Jadran</v>
      </c>
      <c r="C40" s="55" t="str">
        <f>ISPLATNE_LISTE!C40</f>
        <v>Pojedinacni</v>
      </c>
      <c r="D40" s="55" t="str">
        <f>ISPLATNE_LISTE!D40</f>
        <v>Karate</v>
      </c>
      <c r="E40" s="56" t="str">
        <f>ISPLATNE_LISTE!F40</f>
        <v>-</v>
      </c>
      <c r="F40" s="130" t="e">
        <f>ISPLATNE_LISTE!#REF!</f>
        <v>#REF!</v>
      </c>
      <c r="G40" s="131" t="e">
        <f>SUM(ISPLATNE_LISTE!#REF!)</f>
        <v>#REF!</v>
      </c>
      <c r="H40" s="132"/>
      <c r="I40" s="131" t="e">
        <f t="shared" si="0"/>
        <v>#REF!</v>
      </c>
      <c r="J40" s="21" t="e">
        <f t="shared" si="1"/>
        <v>#REF!</v>
      </c>
      <c r="K40" s="143"/>
      <c r="L40" s="8"/>
      <c r="M40" s="8"/>
      <c r="N40" s="8"/>
      <c r="O40" s="8"/>
    </row>
    <row r="41" spans="1:15" x14ac:dyDescent="0.25">
      <c r="A41" s="7">
        <f>IF(ISBLANK(B41),"",COUNTA(B$2:$B41))</f>
        <v>40</v>
      </c>
      <c r="B41" s="54" t="str">
        <f>ISPLATNE_LISTE!B41</f>
        <v>Karate klub Sokol</v>
      </c>
      <c r="C41" s="14" t="str">
        <f>ISPLATNE_LISTE!C41</f>
        <v>Pojedinacni</v>
      </c>
      <c r="D41" s="14" t="str">
        <f>ISPLATNE_LISTE!D41</f>
        <v>Karate</v>
      </c>
      <c r="E41" s="15" t="str">
        <f>ISPLATNE_LISTE!F41</f>
        <v>IV</v>
      </c>
      <c r="F41" s="130" t="e">
        <f>ISPLATNE_LISTE!#REF!</f>
        <v>#REF!</v>
      </c>
      <c r="G41" s="131" t="e">
        <f>SUM(ISPLATNE_LISTE!#REF!)</f>
        <v>#REF!</v>
      </c>
      <c r="H41" s="132"/>
      <c r="I41" s="131" t="e">
        <f t="shared" si="0"/>
        <v>#REF!</v>
      </c>
      <c r="J41" s="21" t="e">
        <f t="shared" si="1"/>
        <v>#REF!</v>
      </c>
      <c r="K41" s="142"/>
      <c r="L41" s="8"/>
      <c r="M41" s="8"/>
      <c r="N41" s="8"/>
      <c r="O41" s="8"/>
    </row>
    <row r="42" spans="1:15" x14ac:dyDescent="0.25">
      <c r="A42" s="7">
        <f>IF(ISBLANK(B42),"",COUNTA(B$2:$B42))</f>
        <v>41</v>
      </c>
      <c r="B42" s="54" t="str">
        <f>ISPLATNE_LISTE!B42</f>
        <v>Karate klub Student</v>
      </c>
      <c r="C42" s="14" t="str">
        <f>ISPLATNE_LISTE!C42</f>
        <v>Pojedinacni</v>
      </c>
      <c r="D42" s="14" t="str">
        <f>ISPLATNE_LISTE!D42</f>
        <v>Karate</v>
      </c>
      <c r="E42" s="15" t="str">
        <f>ISPLATNE_LISTE!F42</f>
        <v>-</v>
      </c>
      <c r="F42" s="130" t="e">
        <f>ISPLATNE_LISTE!#REF!</f>
        <v>#REF!</v>
      </c>
      <c r="G42" s="131" t="e">
        <f>SUM(ISPLATNE_LISTE!#REF!)</f>
        <v>#REF!</v>
      </c>
      <c r="H42" s="132"/>
      <c r="I42" s="131" t="e">
        <f t="shared" si="0"/>
        <v>#REF!</v>
      </c>
      <c r="J42" s="21" t="e">
        <f t="shared" si="1"/>
        <v>#REF!</v>
      </c>
      <c r="K42" s="142"/>
      <c r="L42" s="8"/>
      <c r="M42" s="8"/>
      <c r="N42" s="8"/>
      <c r="O42" s="8"/>
    </row>
    <row r="43" spans="1:15" x14ac:dyDescent="0.25">
      <c r="A43" s="64">
        <f>IF(ISBLANK(B43),"",COUNTA(B$2:$B43))</f>
        <v>42</v>
      </c>
      <c r="B43" s="54" t="str">
        <f>ISPLATNE_LISTE!B43</f>
        <v>Kickboxing klub Ameno</v>
      </c>
      <c r="C43" s="55" t="str">
        <f>ISPLATNE_LISTE!C43</f>
        <v>Pojedinacni</v>
      </c>
      <c r="D43" s="55" t="str">
        <f>ISPLATNE_LISTE!D43</f>
        <v>Kick-boxing</v>
      </c>
      <c r="E43" s="56" t="str">
        <f>ISPLATNE_LISTE!F43</f>
        <v>III</v>
      </c>
      <c r="F43" s="130" t="e">
        <f>ISPLATNE_LISTE!#REF!</f>
        <v>#REF!</v>
      </c>
      <c r="G43" s="131" t="e">
        <f>SUM(ISPLATNE_LISTE!#REF!)</f>
        <v>#REF!</v>
      </c>
      <c r="H43" s="132"/>
      <c r="I43" s="131" t="e">
        <f t="shared" si="0"/>
        <v>#REF!</v>
      </c>
      <c r="J43" s="21" t="e">
        <f t="shared" si="1"/>
        <v>#REF!</v>
      </c>
      <c r="K43" s="143"/>
      <c r="L43" s="8"/>
      <c r="M43" s="8"/>
      <c r="N43" s="8"/>
      <c r="O43" s="8"/>
    </row>
    <row r="44" spans="1:15" x14ac:dyDescent="0.25">
      <c r="A44" s="7">
        <f>IF(ISBLANK(B44),"",COUNTA(B$2:$B44))</f>
        <v>43</v>
      </c>
      <c r="B44" s="54" t="str">
        <f>ISPLATNE_LISTE!B44</f>
        <v>Kickboxing klub Lotus</v>
      </c>
      <c r="C44" s="14" t="str">
        <f>ISPLATNE_LISTE!C44</f>
        <v>Pojedinacni</v>
      </c>
      <c r="D44" s="14" t="str">
        <f>ISPLATNE_LISTE!D44</f>
        <v>Kick-boxing</v>
      </c>
      <c r="E44" s="15" t="str">
        <f>ISPLATNE_LISTE!F44</f>
        <v>-</v>
      </c>
      <c r="F44" s="130" t="e">
        <f>ISPLATNE_LISTE!#REF!</f>
        <v>#REF!</v>
      </c>
      <c r="G44" s="131" t="e">
        <f>SUM(ISPLATNE_LISTE!#REF!)</f>
        <v>#REF!</v>
      </c>
      <c r="H44" s="132"/>
      <c r="I44" s="131" t="e">
        <f t="shared" si="0"/>
        <v>#REF!</v>
      </c>
      <c r="J44" s="21" t="e">
        <f t="shared" si="1"/>
        <v>#REF!</v>
      </c>
      <c r="K44" s="142"/>
      <c r="L44" s="8"/>
      <c r="M44" s="8"/>
      <c r="N44" s="8"/>
      <c r="O44" s="8"/>
    </row>
    <row r="45" spans="1:15" x14ac:dyDescent="0.25">
      <c r="A45" s="64">
        <f>IF(ISBLANK(B45),"",COUNTA(B$2:$B45))</f>
        <v>44</v>
      </c>
      <c r="B45" s="54" t="str">
        <f>ISPLATNE_LISTE!B45</f>
        <v>Kickboxing klub Mornar</v>
      </c>
      <c r="C45" s="55" t="str">
        <f>ISPLATNE_LISTE!C45</f>
        <v>Pojedinacni</v>
      </c>
      <c r="D45" s="55" t="str">
        <f>ISPLATNE_LISTE!D45</f>
        <v>Kick-boxing</v>
      </c>
      <c r="E45" s="56" t="str">
        <f>ISPLATNE_LISTE!F45</f>
        <v>III</v>
      </c>
      <c r="F45" s="130" t="e">
        <f>ISPLATNE_LISTE!#REF!</f>
        <v>#REF!</v>
      </c>
      <c r="G45" s="131" t="e">
        <f>SUM(ISPLATNE_LISTE!#REF!)</f>
        <v>#REF!</v>
      </c>
      <c r="H45" s="132"/>
      <c r="I45" s="131" t="e">
        <f t="shared" si="0"/>
        <v>#REF!</v>
      </c>
      <c r="J45" s="21" t="e">
        <f t="shared" si="1"/>
        <v>#REF!</v>
      </c>
      <c r="K45" s="143"/>
      <c r="L45" s="8"/>
      <c r="M45" s="8"/>
      <c r="N45" s="8"/>
      <c r="O45" s="8"/>
    </row>
    <row r="46" spans="1:15" x14ac:dyDescent="0.25">
      <c r="A46" s="7">
        <f>IF(ISBLANK(B46),"",COUNTA(B$2:$B46))</f>
        <v>45</v>
      </c>
      <c r="B46" s="54" t="str">
        <f>ISPLATNE_LISTE!B46</f>
        <v>Kickboxing klub Pauci</v>
      </c>
      <c r="C46" s="14" t="str">
        <f>ISPLATNE_LISTE!C46</f>
        <v>Pojedinacni</v>
      </c>
      <c r="D46" s="14" t="str">
        <f>ISPLATNE_LISTE!D46</f>
        <v>Kick-boxing</v>
      </c>
      <c r="E46" s="15" t="str">
        <f>ISPLATNE_LISTE!F46</f>
        <v>-</v>
      </c>
      <c r="F46" s="130" t="e">
        <f>ISPLATNE_LISTE!#REF!</f>
        <v>#REF!</v>
      </c>
      <c r="G46" s="131" t="e">
        <f>SUM(ISPLATNE_LISTE!#REF!)</f>
        <v>#REF!</v>
      </c>
      <c r="H46" s="132"/>
      <c r="I46" s="131" t="e">
        <f t="shared" si="0"/>
        <v>#REF!</v>
      </c>
      <c r="J46" s="21" t="e">
        <f t="shared" si="1"/>
        <v>#REF!</v>
      </c>
      <c r="K46" s="142"/>
      <c r="L46" s="8"/>
      <c r="M46" s="8"/>
      <c r="N46" s="8"/>
      <c r="O46" s="8"/>
    </row>
    <row r="47" spans="1:15" x14ac:dyDescent="0.25">
      <c r="A47" s="7">
        <f>IF(ISBLANK(B47),"",COUNTA(B$2:$B47))</f>
        <v>46</v>
      </c>
      <c r="B47" s="54" t="str">
        <f>ISPLATNE_LISTE!B47</f>
        <v>Kickboxing klub Pit Bull</v>
      </c>
      <c r="C47" s="14" t="str">
        <f>ISPLATNE_LISTE!C47</f>
        <v>Pojedinacni</v>
      </c>
      <c r="D47" s="14" t="str">
        <f>ISPLATNE_LISTE!D47</f>
        <v>Kick-boxing</v>
      </c>
      <c r="E47" s="15" t="str">
        <f>ISPLATNE_LISTE!F47</f>
        <v>I</v>
      </c>
      <c r="F47" s="130" t="e">
        <f>ISPLATNE_LISTE!#REF!</f>
        <v>#REF!</v>
      </c>
      <c r="G47" s="131" t="e">
        <f>SUM(ISPLATNE_LISTE!#REF!)</f>
        <v>#REF!</v>
      </c>
      <c r="H47" s="132"/>
      <c r="I47" s="131" t="e">
        <f t="shared" si="0"/>
        <v>#REF!</v>
      </c>
      <c r="J47" s="21" t="e">
        <f t="shared" si="1"/>
        <v>#REF!</v>
      </c>
      <c r="K47" s="142"/>
      <c r="L47" s="8"/>
      <c r="M47" s="8"/>
      <c r="N47" s="8"/>
      <c r="O47" s="8"/>
    </row>
    <row r="48" spans="1:15" x14ac:dyDescent="0.25">
      <c r="A48" s="7">
        <f>IF(ISBLANK(B48),"",COUNTA(B$2:$B48))</f>
        <v>47</v>
      </c>
      <c r="B48" s="54" t="str">
        <f>ISPLATNE_LISTE!B48</f>
        <v>Košarkaški klub Akademija Žana Lelas</v>
      </c>
      <c r="C48" s="14" t="str">
        <f>ISPLATNE_LISTE!C48</f>
        <v>Ekipni</v>
      </c>
      <c r="D48" s="14" t="str">
        <f>ISPLATNE_LISTE!D48</f>
        <v>Košarka</v>
      </c>
      <c r="E48" s="15" t="str">
        <f>ISPLATNE_LISTE!F48</f>
        <v>IV</v>
      </c>
      <c r="F48" s="130" t="e">
        <f>ISPLATNE_LISTE!#REF!</f>
        <v>#REF!</v>
      </c>
      <c r="G48" s="131" t="e">
        <f>SUM(ISPLATNE_LISTE!#REF!)</f>
        <v>#REF!</v>
      </c>
      <c r="H48" s="132"/>
      <c r="I48" s="131" t="e">
        <f t="shared" si="0"/>
        <v>#REF!</v>
      </c>
      <c r="J48" s="21" t="e">
        <f t="shared" si="1"/>
        <v>#REF!</v>
      </c>
      <c r="K48" s="142"/>
      <c r="L48" s="8"/>
      <c r="M48" s="8"/>
      <c r="N48" s="8"/>
      <c r="O48" s="8"/>
    </row>
    <row r="49" spans="1:15" x14ac:dyDescent="0.25">
      <c r="A49" s="64">
        <f>IF(ISBLANK(B49),"",COUNTA(B$2:$B49))</f>
        <v>48</v>
      </c>
      <c r="B49" s="54" t="str">
        <f>ISPLATNE_LISTE!B49</f>
        <v xml:space="preserve">Ženski košarkaški klub Split </v>
      </c>
      <c r="C49" s="55" t="str">
        <f>ISPLATNE_LISTE!C49</f>
        <v>Ekipni</v>
      </c>
      <c r="D49" s="55" t="str">
        <f>ISPLATNE_LISTE!D49</f>
        <v>Košarka</v>
      </c>
      <c r="E49" s="56" t="str">
        <f>ISPLATNE_LISTE!F49</f>
        <v>IV</v>
      </c>
      <c r="F49" s="130" t="e">
        <f>ISPLATNE_LISTE!#REF!</f>
        <v>#REF!</v>
      </c>
      <c r="G49" s="131" t="e">
        <f>SUM(ISPLATNE_LISTE!#REF!)</f>
        <v>#REF!</v>
      </c>
      <c r="H49" s="132"/>
      <c r="I49" s="131" t="e">
        <f t="shared" si="0"/>
        <v>#REF!</v>
      </c>
      <c r="J49" s="21" t="e">
        <f t="shared" si="1"/>
        <v>#REF!</v>
      </c>
      <c r="K49" s="143"/>
      <c r="L49" s="8"/>
      <c r="M49" s="8"/>
      <c r="N49" s="8"/>
      <c r="O49" s="8"/>
    </row>
    <row r="50" spans="1:15" x14ac:dyDescent="0.25">
      <c r="A50" s="7">
        <f>IF(ISBLANK(B50),"",COUNTA(B$2:$B50))</f>
        <v>49</v>
      </c>
      <c r="B50" s="54" t="str">
        <f>ISPLATNE_LISTE!B50</f>
        <v>Koturaljkaški klub Split</v>
      </c>
      <c r="C50" s="14" t="str">
        <f>ISPLATNE_LISTE!C50</f>
        <v>Pojedinacni</v>
      </c>
      <c r="D50" s="14" t="str">
        <f>ISPLATNE_LISTE!D50</f>
        <v>Koturaljkanje</v>
      </c>
      <c r="E50" s="15" t="str">
        <f>ISPLATNE_LISTE!F50</f>
        <v>-</v>
      </c>
      <c r="F50" s="130" t="e">
        <f>ISPLATNE_LISTE!#REF!</f>
        <v>#REF!</v>
      </c>
      <c r="G50" s="131" t="e">
        <f>SUM(ISPLATNE_LISTE!#REF!)</f>
        <v>#REF!</v>
      </c>
      <c r="H50" s="132"/>
      <c r="I50" s="131" t="e">
        <f t="shared" si="0"/>
        <v>#REF!</v>
      </c>
      <c r="J50" s="21" t="e">
        <f t="shared" si="1"/>
        <v>#REF!</v>
      </c>
      <c r="K50" s="142"/>
      <c r="L50" s="8"/>
      <c r="M50" s="8"/>
      <c r="N50" s="8"/>
      <c r="O50" s="8"/>
    </row>
    <row r="51" spans="1:15" x14ac:dyDescent="0.25">
      <c r="A51" s="64">
        <f>IF(ISBLANK(B51),"",COUNTA(B$2:$B51))</f>
        <v>50</v>
      </c>
      <c r="B51" s="54" t="str">
        <f>ISPLATNE_LISTE!B51</f>
        <v>Kuglački klub Brodosplit</v>
      </c>
      <c r="C51" s="55" t="str">
        <f>ISPLATNE_LISTE!C51</f>
        <v>Pojedinacni</v>
      </c>
      <c r="D51" s="55" t="str">
        <f>ISPLATNE_LISTE!D51</f>
        <v>Kuglanje</v>
      </c>
      <c r="E51" s="56" t="str">
        <f>ISPLATNE_LISTE!F51</f>
        <v>-</v>
      </c>
      <c r="F51" s="130" t="e">
        <f>ISPLATNE_LISTE!#REF!</f>
        <v>#REF!</v>
      </c>
      <c r="G51" s="131" t="e">
        <f>SUM(ISPLATNE_LISTE!#REF!)</f>
        <v>#REF!</v>
      </c>
      <c r="H51" s="132"/>
      <c r="I51" s="131" t="e">
        <f t="shared" si="0"/>
        <v>#REF!</v>
      </c>
      <c r="J51" s="21" t="e">
        <f t="shared" si="1"/>
        <v>#REF!</v>
      </c>
      <c r="K51" s="143"/>
      <c r="L51" s="8"/>
      <c r="M51" s="8"/>
      <c r="N51" s="8"/>
      <c r="O51" s="8"/>
    </row>
    <row r="52" spans="1:15" x14ac:dyDescent="0.25">
      <c r="A52" s="7">
        <f>IF(ISBLANK(B52),"",COUNTA(B$2:$B52))</f>
        <v>51</v>
      </c>
      <c r="B52" s="54" t="str">
        <f>ISPLATNE_LISTE!B52</f>
        <v>Kuglački klub Hrvatski vitezovi</v>
      </c>
      <c r="C52" s="14" t="str">
        <f>ISPLATNE_LISTE!C52</f>
        <v>Pojedinacni</v>
      </c>
      <c r="D52" s="14" t="str">
        <f>ISPLATNE_LISTE!D52</f>
        <v>Kuglanje</v>
      </c>
      <c r="E52" s="15" t="str">
        <f>ISPLATNE_LISTE!F52</f>
        <v>-</v>
      </c>
      <c r="F52" s="130" t="e">
        <f>ISPLATNE_LISTE!#REF!</f>
        <v>#REF!</v>
      </c>
      <c r="G52" s="131" t="e">
        <f>SUM(ISPLATNE_LISTE!#REF!)</f>
        <v>#REF!</v>
      </c>
      <c r="H52" s="132"/>
      <c r="I52" s="131" t="e">
        <f t="shared" si="0"/>
        <v>#REF!</v>
      </c>
      <c r="J52" s="21" t="e">
        <f t="shared" si="1"/>
        <v>#REF!</v>
      </c>
      <c r="K52" s="142"/>
      <c r="L52" s="8"/>
      <c r="M52" s="8"/>
      <c r="N52" s="8"/>
      <c r="O52" s="8"/>
    </row>
    <row r="53" spans="1:15" x14ac:dyDescent="0.25">
      <c r="A53" s="7">
        <f>IF(ISBLANK(B53),"",COUNTA(B$2:$B53))</f>
        <v>52</v>
      </c>
      <c r="B53" s="54" t="str">
        <f>ISPLATNE_LISTE!B53</f>
        <v>Kuglački klub Marjan 1934</v>
      </c>
      <c r="C53" s="14" t="str">
        <f>ISPLATNE_LISTE!C53</f>
        <v>Pojedinacni</v>
      </c>
      <c r="D53" s="14" t="str">
        <f>ISPLATNE_LISTE!D53</f>
        <v>Kuglanje</v>
      </c>
      <c r="E53" s="15" t="str">
        <f>ISPLATNE_LISTE!F53</f>
        <v>-</v>
      </c>
      <c r="F53" s="130" t="e">
        <f>ISPLATNE_LISTE!#REF!</f>
        <v>#REF!</v>
      </c>
      <c r="G53" s="131" t="e">
        <f>SUM(ISPLATNE_LISTE!#REF!)</f>
        <v>#REF!</v>
      </c>
      <c r="H53" s="132"/>
      <c r="I53" s="131" t="e">
        <f t="shared" si="0"/>
        <v>#REF!</v>
      </c>
      <c r="J53" s="21" t="e">
        <f t="shared" si="1"/>
        <v>#REF!</v>
      </c>
      <c r="K53" s="142"/>
      <c r="L53" s="8"/>
      <c r="M53" s="8"/>
      <c r="N53" s="8"/>
      <c r="O53" s="8"/>
    </row>
    <row r="54" spans="1:15" x14ac:dyDescent="0.25">
      <c r="A54" s="64">
        <f>IF(ISBLANK(B54),"",COUNTA(B$2:$B54))</f>
        <v>53</v>
      </c>
      <c r="B54" s="54" t="str">
        <f>ISPLATNE_LISTE!B54</f>
        <v>Kuglački klub Mertojak</v>
      </c>
      <c r="C54" s="55" t="str">
        <f>ISPLATNE_LISTE!C54</f>
        <v>Pojedinacni</v>
      </c>
      <c r="D54" s="55" t="str">
        <f>ISPLATNE_LISTE!D54</f>
        <v>Kuglanje</v>
      </c>
      <c r="E54" s="56" t="str">
        <f>ISPLATNE_LISTE!F54</f>
        <v>IV</v>
      </c>
      <c r="F54" s="130" t="e">
        <f>ISPLATNE_LISTE!#REF!</f>
        <v>#REF!</v>
      </c>
      <c r="G54" s="131" t="e">
        <f>SUM(ISPLATNE_LISTE!#REF!)</f>
        <v>#REF!</v>
      </c>
      <c r="H54" s="132"/>
      <c r="I54" s="131" t="e">
        <f t="shared" si="0"/>
        <v>#REF!</v>
      </c>
      <c r="J54" s="21" t="e">
        <f t="shared" si="1"/>
        <v>#REF!</v>
      </c>
      <c r="K54" s="143"/>
      <c r="L54" s="8"/>
      <c r="M54" s="8"/>
      <c r="N54" s="8"/>
      <c r="O54" s="8"/>
    </row>
    <row r="55" spans="1:15" x14ac:dyDescent="0.25">
      <c r="A55" s="7">
        <f>IF(ISBLANK(B55),"",COUNTA(B$2:$B55))</f>
        <v>54</v>
      </c>
      <c r="B55" s="54" t="str">
        <f>ISPLATNE_LISTE!B55</f>
        <v>Kuglački klub Poljud</v>
      </c>
      <c r="C55" s="14" t="str">
        <f>ISPLATNE_LISTE!C55</f>
        <v>Pojedinacni</v>
      </c>
      <c r="D55" s="14" t="str">
        <f>ISPLATNE_LISTE!D55</f>
        <v>Kuglanje</v>
      </c>
      <c r="E55" s="15" t="str">
        <f>ISPLATNE_LISTE!F55</f>
        <v>-</v>
      </c>
      <c r="F55" s="130" t="e">
        <f>ISPLATNE_LISTE!#REF!</f>
        <v>#REF!</v>
      </c>
      <c r="G55" s="131" t="e">
        <f>SUM(ISPLATNE_LISTE!#REF!)</f>
        <v>#REF!</v>
      </c>
      <c r="H55" s="132"/>
      <c r="I55" s="131" t="e">
        <f t="shared" si="0"/>
        <v>#REF!</v>
      </c>
      <c r="J55" s="21" t="e">
        <f t="shared" si="1"/>
        <v>#REF!</v>
      </c>
      <c r="K55" s="142"/>
      <c r="L55" s="8"/>
      <c r="M55" s="8"/>
      <c r="N55" s="8"/>
      <c r="O55" s="8"/>
    </row>
    <row r="56" spans="1:15" x14ac:dyDescent="0.25">
      <c r="A56" s="7">
        <f>IF(ISBLANK(B56),"",COUNTA(B$2:$B56))</f>
        <v>55</v>
      </c>
      <c r="B56" s="54" t="str">
        <f>ISPLATNE_LISTE!B56</f>
        <v>Kuglački klub Poštar</v>
      </c>
      <c r="C56" s="14" t="str">
        <f>ISPLATNE_LISTE!C56</f>
        <v>Pojedinacni</v>
      </c>
      <c r="D56" s="14" t="str">
        <f>ISPLATNE_LISTE!D56</f>
        <v>Kuglanje</v>
      </c>
      <c r="E56" s="15" t="str">
        <f>ISPLATNE_LISTE!F56</f>
        <v>IV</v>
      </c>
      <c r="F56" s="130" t="e">
        <f>ISPLATNE_LISTE!#REF!</f>
        <v>#REF!</v>
      </c>
      <c r="G56" s="131" t="e">
        <f>SUM(ISPLATNE_LISTE!#REF!)</f>
        <v>#REF!</v>
      </c>
      <c r="H56" s="132"/>
      <c r="I56" s="131" t="e">
        <f t="shared" si="0"/>
        <v>#REF!</v>
      </c>
      <c r="J56" s="21" t="e">
        <f t="shared" si="1"/>
        <v>#REF!</v>
      </c>
      <c r="K56" s="142"/>
      <c r="L56" s="8"/>
      <c r="M56" s="8"/>
      <c r="N56" s="8"/>
      <c r="O56" s="8"/>
    </row>
    <row r="57" spans="1:15" x14ac:dyDescent="0.25">
      <c r="A57" s="7">
        <f>IF(ISBLANK(B57),"",COUNTA(B$2:$B57))</f>
        <v>56</v>
      </c>
      <c r="B57" s="54" t="str">
        <f>ISPLATNE_LISTE!B57</f>
        <v>Kuglački klub Promet</v>
      </c>
      <c r="C57" s="14" t="str">
        <f>ISPLATNE_LISTE!C57</f>
        <v>Pojedinacni</v>
      </c>
      <c r="D57" s="14" t="str">
        <f>ISPLATNE_LISTE!D57</f>
        <v>Kuglanje</v>
      </c>
      <c r="E57" s="15" t="str">
        <f>ISPLATNE_LISTE!F57</f>
        <v>-</v>
      </c>
      <c r="F57" s="130" t="e">
        <f>ISPLATNE_LISTE!#REF!</f>
        <v>#REF!</v>
      </c>
      <c r="G57" s="131" t="e">
        <f>SUM(ISPLATNE_LISTE!#REF!)</f>
        <v>#REF!</v>
      </c>
      <c r="H57" s="132"/>
      <c r="I57" s="131" t="e">
        <f t="shared" si="0"/>
        <v>#REF!</v>
      </c>
      <c r="J57" s="21" t="e">
        <f t="shared" si="1"/>
        <v>#REF!</v>
      </c>
      <c r="K57" s="142"/>
      <c r="L57" s="8"/>
      <c r="M57" s="8"/>
      <c r="N57" s="8"/>
      <c r="O57" s="8"/>
    </row>
    <row r="58" spans="1:15" x14ac:dyDescent="0.25">
      <c r="A58" s="64">
        <f>IF(ISBLANK(B58),"",COUNTA(B$2:$B58))</f>
        <v>57</v>
      </c>
      <c r="B58" s="54" t="str">
        <f>ISPLATNE_LISTE!B58</f>
        <v>Kuglački klub Vrlika</v>
      </c>
      <c r="C58" s="55" t="str">
        <f>ISPLATNE_LISTE!C58</f>
        <v>Pojedinacni</v>
      </c>
      <c r="D58" s="55" t="str">
        <f>ISPLATNE_LISTE!D58</f>
        <v>Kuglanje</v>
      </c>
      <c r="E58" s="56" t="str">
        <f>ISPLATNE_LISTE!F58</f>
        <v>-</v>
      </c>
      <c r="F58" s="130" t="e">
        <f>ISPLATNE_LISTE!#REF!</f>
        <v>#REF!</v>
      </c>
      <c r="G58" s="131" t="e">
        <f>SUM(ISPLATNE_LISTE!#REF!)</f>
        <v>#REF!</v>
      </c>
      <c r="H58" s="132"/>
      <c r="I58" s="131" t="e">
        <f t="shared" si="0"/>
        <v>#REF!</v>
      </c>
      <c r="J58" s="21" t="e">
        <f t="shared" si="1"/>
        <v>#REF!</v>
      </c>
      <c r="K58" s="143"/>
      <c r="L58" s="8"/>
      <c r="M58" s="8"/>
      <c r="N58" s="8"/>
      <c r="O58" s="8"/>
    </row>
    <row r="59" spans="1:15" x14ac:dyDescent="0.25">
      <c r="A59" s="7">
        <f>IF(ISBLANK(B59),"",COUNTA(B$2:$B59))</f>
        <v>58</v>
      </c>
      <c r="B59" s="54" t="str">
        <f>ISPLATNE_LISTE!B59</f>
        <v>Ženski kuglački klub Split</v>
      </c>
      <c r="C59" s="14" t="str">
        <f>ISPLATNE_LISTE!C59</f>
        <v>Pojedinacni</v>
      </c>
      <c r="D59" s="14" t="str">
        <f>ISPLATNE_LISTE!D59</f>
        <v>Kuglanje</v>
      </c>
      <c r="E59" s="15" t="str">
        <f>ISPLATNE_LISTE!F59</f>
        <v>IV</v>
      </c>
      <c r="F59" s="130" t="e">
        <f>ISPLATNE_LISTE!#REF!</f>
        <v>#REF!</v>
      </c>
      <c r="G59" s="131" t="e">
        <f>SUM(ISPLATNE_LISTE!#REF!)</f>
        <v>#REF!</v>
      </c>
      <c r="H59" s="132"/>
      <c r="I59" s="131" t="e">
        <f t="shared" si="0"/>
        <v>#REF!</v>
      </c>
      <c r="J59" s="21" t="e">
        <f t="shared" si="1"/>
        <v>#REF!</v>
      </c>
      <c r="K59" s="142"/>
      <c r="L59" s="8"/>
      <c r="M59" s="8"/>
      <c r="N59" s="8"/>
      <c r="O59" s="8"/>
    </row>
    <row r="60" spans="1:15" x14ac:dyDescent="0.25">
      <c r="A60" s="7">
        <f>IF(ISBLANK(B60),"",COUNTA(B$2:$B60))</f>
        <v>59</v>
      </c>
      <c r="B60" s="54" t="str">
        <f>ISPLATNE_LISTE!B60</f>
        <v>Mačevalački klub Split</v>
      </c>
      <c r="C60" s="14" t="str">
        <f>ISPLATNE_LISTE!C60</f>
        <v>Pojedinacni</v>
      </c>
      <c r="D60" s="14" t="str">
        <f>ISPLATNE_LISTE!D60</f>
        <v>Mačevanje</v>
      </c>
      <c r="E60" s="15" t="str">
        <f>ISPLATNE_LISTE!F60</f>
        <v>III</v>
      </c>
      <c r="F60" s="130" t="e">
        <f>ISPLATNE_LISTE!#REF!</f>
        <v>#REF!</v>
      </c>
      <c r="G60" s="131" t="e">
        <f>SUM(ISPLATNE_LISTE!#REF!)</f>
        <v>#REF!</v>
      </c>
      <c r="H60" s="132"/>
      <c r="I60" s="131" t="e">
        <f t="shared" si="0"/>
        <v>#REF!</v>
      </c>
      <c r="J60" s="21" t="e">
        <f t="shared" si="1"/>
        <v>#REF!</v>
      </c>
      <c r="K60" s="142"/>
      <c r="L60" s="8"/>
      <c r="M60" s="8"/>
      <c r="N60" s="8"/>
      <c r="O60" s="8"/>
    </row>
    <row r="61" spans="1:15" x14ac:dyDescent="0.25">
      <c r="A61" s="7">
        <f>IF(ISBLANK(B61),"",COUNTA(B$2:$B61))</f>
        <v>60</v>
      </c>
      <c r="B61" s="54" t="str">
        <f>ISPLATNE_LISTE!B61</f>
        <v>Akademski malonogometni klub Universitas Split</v>
      </c>
      <c r="C61" s="14" t="str">
        <f>ISPLATNE_LISTE!C61</f>
        <v>Ekipni</v>
      </c>
      <c r="D61" s="14" t="str">
        <f>ISPLATNE_LISTE!D61</f>
        <v>Nogomet</v>
      </c>
      <c r="E61" s="15" t="str">
        <f>ISPLATNE_LISTE!F61</f>
        <v>II</v>
      </c>
      <c r="F61" s="130" t="e">
        <f>ISPLATNE_LISTE!#REF!</f>
        <v>#REF!</v>
      </c>
      <c r="G61" s="131" t="e">
        <f>SUM(ISPLATNE_LISTE!#REF!)</f>
        <v>#REF!</v>
      </c>
      <c r="H61" s="132"/>
      <c r="I61" s="131" t="e">
        <f t="shared" si="0"/>
        <v>#REF!</v>
      </c>
      <c r="J61" s="21" t="e">
        <f t="shared" si="1"/>
        <v>#REF!</v>
      </c>
      <c r="K61" s="142"/>
      <c r="L61" s="8"/>
      <c r="M61" s="8"/>
      <c r="N61" s="8"/>
      <c r="O61" s="8"/>
    </row>
    <row r="62" spans="1:15" x14ac:dyDescent="0.25">
      <c r="A62" s="7">
        <f>IF(ISBLANK(B62),"",COUNTA(B$2:$B62))</f>
        <v>61</v>
      </c>
      <c r="B62" s="54" t="str">
        <f>ISPLATNE_LISTE!B62</f>
        <v>Futsal klub Genius</v>
      </c>
      <c r="C62" s="14" t="str">
        <f>ISPLATNE_LISTE!C62</f>
        <v>Ekipni</v>
      </c>
      <c r="D62" s="14" t="str">
        <f>ISPLATNE_LISTE!D62</f>
        <v>Nogomet</v>
      </c>
      <c r="E62" s="15" t="str">
        <f>ISPLATNE_LISTE!F62</f>
        <v>IV</v>
      </c>
      <c r="F62" s="130" t="e">
        <f>ISPLATNE_LISTE!#REF!</f>
        <v>#REF!</v>
      </c>
      <c r="G62" s="131" t="e">
        <f>SUM(ISPLATNE_LISTE!#REF!)</f>
        <v>#REF!</v>
      </c>
      <c r="H62" s="132"/>
      <c r="I62" s="131" t="e">
        <f t="shared" si="0"/>
        <v>#REF!</v>
      </c>
      <c r="J62" s="21" t="e">
        <f t="shared" si="1"/>
        <v>#REF!</v>
      </c>
      <c r="K62" s="142"/>
      <c r="L62" s="8"/>
      <c r="M62" s="8"/>
      <c r="N62" s="8"/>
      <c r="O62" s="8"/>
    </row>
    <row r="63" spans="1:15" x14ac:dyDescent="0.25">
      <c r="A63" s="7">
        <f>IF(ISBLANK(B63),"",COUNTA(B$2:$B63))</f>
        <v>62</v>
      </c>
      <c r="B63" s="54" t="str">
        <f>ISPLATNE_LISTE!B63</f>
        <v>Malonogometni klub Bačvice</v>
      </c>
      <c r="C63" s="14" t="str">
        <f>ISPLATNE_LISTE!C63</f>
        <v>Ekipni</v>
      </c>
      <c r="D63" s="14" t="str">
        <f>ISPLATNE_LISTE!D63</f>
        <v>Nogomet</v>
      </c>
      <c r="E63" s="15" t="str">
        <f>ISPLATNE_LISTE!F63</f>
        <v>IV</v>
      </c>
      <c r="F63" s="130" t="e">
        <f>ISPLATNE_LISTE!#REF!</f>
        <v>#REF!</v>
      </c>
      <c r="G63" s="131" t="e">
        <f>SUM(ISPLATNE_LISTE!#REF!)</f>
        <v>#REF!</v>
      </c>
      <c r="H63" s="132"/>
      <c r="I63" s="131" t="e">
        <f t="shared" si="0"/>
        <v>#REF!</v>
      </c>
      <c r="J63" s="21" t="e">
        <f t="shared" si="1"/>
        <v>#REF!</v>
      </c>
      <c r="K63" s="142"/>
      <c r="L63" s="8"/>
      <c r="M63" s="8"/>
      <c r="N63" s="8"/>
      <c r="O63" s="8"/>
    </row>
    <row r="64" spans="1:15" x14ac:dyDescent="0.25">
      <c r="A64" s="7">
        <f>IF(ISBLANK(B64),"",COUNTA(B$2:$B64))</f>
        <v>63</v>
      </c>
      <c r="B64" s="54" t="str">
        <f>ISPLATNE_LISTE!B64</f>
        <v>Malonogometni klub Hajduk</v>
      </c>
      <c r="C64" s="14" t="str">
        <f>ISPLATNE_LISTE!C64</f>
        <v>Ekipni</v>
      </c>
      <c r="D64" s="14" t="str">
        <f>ISPLATNE_LISTE!D64</f>
        <v>Nogomet</v>
      </c>
      <c r="E64" s="15" t="str">
        <f>ISPLATNE_LISTE!F64</f>
        <v>III</v>
      </c>
      <c r="F64" s="130" t="e">
        <f>ISPLATNE_LISTE!#REF!</f>
        <v>#REF!</v>
      </c>
      <c r="G64" s="131" t="e">
        <f>SUM(ISPLATNE_LISTE!#REF!)</f>
        <v>#REF!</v>
      </c>
      <c r="H64" s="132"/>
      <c r="I64" s="131" t="e">
        <f t="shared" si="0"/>
        <v>#REF!</v>
      </c>
      <c r="J64" s="21" t="e">
        <f t="shared" si="1"/>
        <v>#REF!</v>
      </c>
      <c r="K64" s="142"/>
      <c r="L64" s="8"/>
      <c r="M64" s="8"/>
      <c r="N64" s="8"/>
      <c r="O64" s="8"/>
    </row>
    <row r="65" spans="1:15" x14ac:dyDescent="0.25">
      <c r="A65" s="64">
        <f>IF(ISBLANK(B65),"",COUNTA(B$2:$B65))</f>
        <v>64</v>
      </c>
      <c r="B65" s="54" t="str">
        <f>ISPLATNE_LISTE!B65</f>
        <v>Malonogometni klub Mejaši</v>
      </c>
      <c r="C65" s="55" t="str">
        <f>ISPLATNE_LISTE!C65</f>
        <v>Ekipni</v>
      </c>
      <c r="D65" s="55" t="str">
        <f>ISPLATNE_LISTE!D65</f>
        <v>Nogomet</v>
      </c>
      <c r="E65" s="56" t="str">
        <f>ISPLATNE_LISTE!F65</f>
        <v>IV</v>
      </c>
      <c r="F65" s="130" t="e">
        <f>ISPLATNE_LISTE!#REF!</f>
        <v>#REF!</v>
      </c>
      <c r="G65" s="131" t="e">
        <f>SUM(ISPLATNE_LISTE!#REF!)</f>
        <v>#REF!</v>
      </c>
      <c r="H65" s="132"/>
      <c r="I65" s="131" t="e">
        <f t="shared" si="0"/>
        <v>#REF!</v>
      </c>
      <c r="J65" s="21" t="e">
        <f t="shared" si="1"/>
        <v>#REF!</v>
      </c>
      <c r="K65" s="143"/>
      <c r="L65" s="8"/>
      <c r="M65" s="8"/>
      <c r="N65" s="8"/>
      <c r="O65" s="8"/>
    </row>
    <row r="66" spans="1:15" x14ac:dyDescent="0.25">
      <c r="A66" s="7">
        <f>IF(ISBLANK(B66),"",COUNTA(B$2:$B66))</f>
        <v>65</v>
      </c>
      <c r="B66" s="54" t="str">
        <f>ISPLATNE_LISTE!B66</f>
        <v>Malonogometni klub Split</v>
      </c>
      <c r="C66" s="14" t="str">
        <f>ISPLATNE_LISTE!C66</f>
        <v>Ekipni</v>
      </c>
      <c r="D66" s="14" t="str">
        <f>ISPLATNE_LISTE!D66</f>
        <v>Nogomet</v>
      </c>
      <c r="E66" s="15" t="str">
        <f>ISPLATNE_LISTE!F66</f>
        <v>IV</v>
      </c>
      <c r="F66" s="130" t="e">
        <f>ISPLATNE_LISTE!#REF!</f>
        <v>#REF!</v>
      </c>
      <c r="G66" s="131" t="e">
        <f>SUM(ISPLATNE_LISTE!#REF!)</f>
        <v>#REF!</v>
      </c>
      <c r="H66" s="132"/>
      <c r="I66" s="131" t="e">
        <f t="shared" ref="I66:I128" si="2">H66-G66</f>
        <v>#REF!</v>
      </c>
      <c r="J66" s="21" t="e">
        <f t="shared" ref="J66:J128" si="3">IF(G66=0,0,H66/G66)</f>
        <v>#REF!</v>
      </c>
      <c r="K66" s="142"/>
      <c r="L66" s="8"/>
      <c r="M66" s="8"/>
      <c r="N66" s="8"/>
      <c r="O66" s="8"/>
    </row>
    <row r="67" spans="1:15" x14ac:dyDescent="0.25">
      <c r="A67" s="64">
        <f>IF(ISBLANK(B67),"",COUNTA(B$2:$B67))</f>
        <v>66</v>
      </c>
      <c r="B67" s="54" t="str">
        <f>ISPLATNE_LISTE!B67</f>
        <v>Malonogometni klub Torcida</v>
      </c>
      <c r="C67" s="55" t="str">
        <f>ISPLATNE_LISTE!C67</f>
        <v>Ekipni</v>
      </c>
      <c r="D67" s="55" t="str">
        <f>ISPLATNE_LISTE!D67</f>
        <v>Nogomet</v>
      </c>
      <c r="E67" s="56" t="str">
        <f>ISPLATNE_LISTE!F67</f>
        <v>III</v>
      </c>
      <c r="F67" s="130" t="e">
        <f>ISPLATNE_LISTE!#REF!</f>
        <v>#REF!</v>
      </c>
      <c r="G67" s="131" t="e">
        <f>SUM(ISPLATNE_LISTE!#REF!)</f>
        <v>#REF!</v>
      </c>
      <c r="H67" s="132"/>
      <c r="I67" s="131" t="e">
        <f t="shared" si="2"/>
        <v>#REF!</v>
      </c>
      <c r="J67" s="21" t="e">
        <f t="shared" si="3"/>
        <v>#REF!</v>
      </c>
      <c r="K67" s="143"/>
      <c r="L67" s="8"/>
      <c r="M67" s="8"/>
      <c r="N67" s="8"/>
      <c r="O67" s="8"/>
    </row>
    <row r="68" spans="1:15" x14ac:dyDescent="0.25">
      <c r="A68" s="7">
        <f>IF(ISBLANK(B68),"",COUNTA(B$2:$B68))</f>
        <v>67</v>
      </c>
      <c r="B68" s="54" t="str">
        <f>ISPLATNE_LISTE!B68</f>
        <v>Dječji nogometni klub Talent</v>
      </c>
      <c r="C68" s="14" t="str">
        <f>ISPLATNE_LISTE!C68</f>
        <v>Ekipni</v>
      </c>
      <c r="D68" s="14" t="str">
        <f>ISPLATNE_LISTE!D68</f>
        <v>Nogomet</v>
      </c>
      <c r="E68" s="15" t="str">
        <f>ISPLATNE_LISTE!F68</f>
        <v>III</v>
      </c>
      <c r="F68" s="130" t="e">
        <f>ISPLATNE_LISTE!#REF!</f>
        <v>#REF!</v>
      </c>
      <c r="G68" s="131" t="e">
        <f>SUM(ISPLATNE_LISTE!#REF!)</f>
        <v>#REF!</v>
      </c>
      <c r="H68" s="132"/>
      <c r="I68" s="131" t="e">
        <f t="shared" si="2"/>
        <v>#REF!</v>
      </c>
      <c r="J68" s="21" t="e">
        <f t="shared" si="3"/>
        <v>#REF!</v>
      </c>
      <c r="K68" s="142"/>
      <c r="L68" s="8"/>
      <c r="M68" s="8"/>
      <c r="N68" s="8"/>
      <c r="O68" s="8"/>
    </row>
    <row r="69" spans="1:15" x14ac:dyDescent="0.25">
      <c r="A69" s="7">
        <f>IF(ISBLANK(B69),"",COUNTA(B$2:$B69))</f>
        <v>68</v>
      </c>
      <c r="B69" s="54" t="str">
        <f>ISPLATNE_LISTE!B69</f>
        <v>Hrvatski braniteljski dragovoljački nogometni klub Mosor Sveti Jure</v>
      </c>
      <c r="C69" s="14" t="str">
        <f>ISPLATNE_LISTE!C69</f>
        <v>Ekipni</v>
      </c>
      <c r="D69" s="14" t="str">
        <f>ISPLATNE_LISTE!D69</f>
        <v>Nogomet</v>
      </c>
      <c r="E69" s="15" t="str">
        <f>ISPLATNE_LISTE!F69</f>
        <v>IV</v>
      </c>
      <c r="F69" s="130" t="e">
        <f>ISPLATNE_LISTE!#REF!</f>
        <v>#REF!</v>
      </c>
      <c r="G69" s="131" t="e">
        <f>SUM(ISPLATNE_LISTE!#REF!)</f>
        <v>#REF!</v>
      </c>
      <c r="H69" s="132"/>
      <c r="I69" s="131" t="e">
        <f t="shared" si="2"/>
        <v>#REF!</v>
      </c>
      <c r="J69" s="21" t="e">
        <f t="shared" si="3"/>
        <v>#REF!</v>
      </c>
      <c r="K69" s="142"/>
      <c r="L69" s="8"/>
      <c r="M69" s="8"/>
      <c r="N69" s="8"/>
      <c r="O69" s="8"/>
    </row>
    <row r="70" spans="1:15" x14ac:dyDescent="0.25">
      <c r="A70" s="7">
        <f>IF(ISBLANK(B70),"",COUNTA(B$2:$B70))</f>
        <v>69</v>
      </c>
      <c r="B70" s="54" t="str">
        <f>ISPLATNE_LISTE!B70</f>
        <v>Nogometni klub Adriatic</v>
      </c>
      <c r="C70" s="14" t="str">
        <f>ISPLATNE_LISTE!C70</f>
        <v>Ekipni</v>
      </c>
      <c r="D70" s="14" t="str">
        <f>ISPLATNE_LISTE!D70</f>
        <v>Nogomet</v>
      </c>
      <c r="E70" s="15" t="str">
        <f>ISPLATNE_LISTE!F70</f>
        <v>I</v>
      </c>
      <c r="F70" s="130" t="e">
        <f>ISPLATNE_LISTE!#REF!</f>
        <v>#REF!</v>
      </c>
      <c r="G70" s="131" t="e">
        <f>SUM(ISPLATNE_LISTE!#REF!)</f>
        <v>#REF!</v>
      </c>
      <c r="H70" s="132"/>
      <c r="I70" s="131" t="e">
        <f t="shared" si="2"/>
        <v>#REF!</v>
      </c>
      <c r="J70" s="21" t="e">
        <f t="shared" si="3"/>
        <v>#REF!</v>
      </c>
      <c r="K70" s="142"/>
      <c r="L70" s="8"/>
      <c r="M70" s="8"/>
      <c r="N70" s="8"/>
      <c r="O70" s="8"/>
    </row>
    <row r="71" spans="1:15" x14ac:dyDescent="0.25">
      <c r="A71" s="7">
        <f>IF(ISBLANK(B71),"",COUNTA(B$2:$B71))</f>
        <v>70</v>
      </c>
      <c r="B71" s="54" t="str">
        <f>ISPLATNE_LISTE!B71</f>
        <v>Nogometni klub Bili as akademija Domagoj Balarin</v>
      </c>
      <c r="C71" s="14" t="str">
        <f>ISPLATNE_LISTE!C71</f>
        <v>Ekipni</v>
      </c>
      <c r="D71" s="14" t="str">
        <f>ISPLATNE_LISTE!D71</f>
        <v>Nogomet</v>
      </c>
      <c r="E71" s="15" t="str">
        <f>ISPLATNE_LISTE!F71</f>
        <v>IV</v>
      </c>
      <c r="F71" s="130" t="e">
        <f>ISPLATNE_LISTE!#REF!</f>
        <v>#REF!</v>
      </c>
      <c r="G71" s="131" t="e">
        <f>SUM(ISPLATNE_LISTE!#REF!)</f>
        <v>#REF!</v>
      </c>
      <c r="H71" s="132"/>
      <c r="I71" s="131" t="e">
        <f t="shared" si="2"/>
        <v>#REF!</v>
      </c>
      <c r="J71" s="21" t="e">
        <f t="shared" si="3"/>
        <v>#REF!</v>
      </c>
      <c r="K71" s="142"/>
      <c r="L71" s="8"/>
      <c r="M71" s="8"/>
      <c r="N71" s="8"/>
      <c r="O71" s="8"/>
    </row>
    <row r="72" spans="1:15" x14ac:dyDescent="0.25">
      <c r="A72" s="7">
        <f>IF(ISBLANK(B72),"",COUNTA(B$2:$B72))</f>
        <v>71</v>
      </c>
      <c r="B72" s="54" t="str">
        <f>ISPLATNE_LISTE!B72</f>
        <v>Nogometni klub Dalmatinac</v>
      </c>
      <c r="C72" s="14" t="str">
        <f>ISPLATNE_LISTE!C72</f>
        <v>Ekipni</v>
      </c>
      <c r="D72" s="14" t="str">
        <f>ISPLATNE_LISTE!D72</f>
        <v>Nogomet</v>
      </c>
      <c r="E72" s="15" t="str">
        <f>ISPLATNE_LISTE!F72</f>
        <v>II</v>
      </c>
      <c r="F72" s="130" t="e">
        <f>ISPLATNE_LISTE!#REF!</f>
        <v>#REF!</v>
      </c>
      <c r="G72" s="131" t="e">
        <f>SUM(ISPLATNE_LISTE!#REF!)</f>
        <v>#REF!</v>
      </c>
      <c r="H72" s="132"/>
      <c r="I72" s="131" t="e">
        <f t="shared" si="2"/>
        <v>#REF!</v>
      </c>
      <c r="J72" s="21" t="e">
        <f t="shared" si="3"/>
        <v>#REF!</v>
      </c>
      <c r="K72" s="142"/>
      <c r="L72" s="8"/>
      <c r="M72" s="8"/>
      <c r="N72" s="8"/>
      <c r="O72" s="8"/>
    </row>
    <row r="73" spans="1:15" x14ac:dyDescent="0.25">
      <c r="A73" s="64">
        <f>IF(ISBLANK(B73),"",COUNTA(B$2:$B73))</f>
        <v>72</v>
      </c>
      <c r="B73" s="54" t="str">
        <f>ISPLATNE_LISTE!B73</f>
        <v>Nogometni klub Mosor Žrnovnica</v>
      </c>
      <c r="C73" s="55" t="str">
        <f>ISPLATNE_LISTE!C73</f>
        <v>Ekipni</v>
      </c>
      <c r="D73" s="55" t="str">
        <f>ISPLATNE_LISTE!D73</f>
        <v>Nogomet</v>
      </c>
      <c r="E73" s="56" t="str">
        <f>ISPLATNE_LISTE!F73</f>
        <v>IV</v>
      </c>
      <c r="F73" s="130" t="e">
        <f>ISPLATNE_LISTE!#REF!</f>
        <v>#REF!</v>
      </c>
      <c r="G73" s="131" t="e">
        <f>SUM(ISPLATNE_LISTE!#REF!)</f>
        <v>#REF!</v>
      </c>
      <c r="H73" s="132"/>
      <c r="I73" s="131" t="e">
        <f t="shared" si="2"/>
        <v>#REF!</v>
      </c>
      <c r="J73" s="21" t="e">
        <f t="shared" si="3"/>
        <v>#REF!</v>
      </c>
      <c r="K73" s="143"/>
      <c r="L73" s="8"/>
      <c r="M73" s="8"/>
      <c r="N73" s="8"/>
      <c r="O73" s="8"/>
    </row>
    <row r="74" spans="1:15" x14ac:dyDescent="0.25">
      <c r="A74" s="7">
        <f>IF(ISBLANK(B74),"",COUNTA(B$2:$B74))</f>
        <v>73</v>
      </c>
      <c r="B74" s="54" t="str">
        <f>ISPLATNE_LISTE!B74</f>
        <v>Nogometni klub Poljičanin 1921</v>
      </c>
      <c r="C74" s="14" t="str">
        <f>ISPLATNE_LISTE!C74</f>
        <v>Ekipni</v>
      </c>
      <c r="D74" s="14" t="str">
        <f>ISPLATNE_LISTE!D74</f>
        <v>Nogomet</v>
      </c>
      <c r="E74" s="15" t="str">
        <f>ISPLATNE_LISTE!F74</f>
        <v>II</v>
      </c>
      <c r="F74" s="130" t="e">
        <f>ISPLATNE_LISTE!#REF!</f>
        <v>#REF!</v>
      </c>
      <c r="G74" s="131" t="e">
        <f>SUM(ISPLATNE_LISTE!#REF!)</f>
        <v>#REF!</v>
      </c>
      <c r="H74" s="132"/>
      <c r="I74" s="131" t="e">
        <f t="shared" si="2"/>
        <v>#REF!</v>
      </c>
      <c r="J74" s="21" t="e">
        <f t="shared" si="3"/>
        <v>#REF!</v>
      </c>
      <c r="K74" s="142"/>
      <c r="L74" s="8"/>
      <c r="M74" s="8"/>
      <c r="N74" s="8"/>
      <c r="O74" s="8"/>
    </row>
    <row r="75" spans="1:15" x14ac:dyDescent="0.25">
      <c r="A75" s="7">
        <f>IF(ISBLANK(B75),"",COUNTA(B$2:$B75))</f>
        <v>74</v>
      </c>
      <c r="B75" s="54" t="str">
        <f>ISPLATNE_LISTE!B75</f>
        <v>Nogometni klub Pomak</v>
      </c>
      <c r="C75" s="14" t="str">
        <f>ISPLATNE_LISTE!C75</f>
        <v>Ekipni</v>
      </c>
      <c r="D75" s="14" t="str">
        <f>ISPLATNE_LISTE!D75</f>
        <v>Nogomet</v>
      </c>
      <c r="E75" s="15" t="str">
        <f>ISPLATNE_LISTE!F75</f>
        <v>III</v>
      </c>
      <c r="F75" s="130" t="e">
        <f>ISPLATNE_LISTE!#REF!</f>
        <v>#REF!</v>
      </c>
      <c r="G75" s="131" t="e">
        <f>SUM(ISPLATNE_LISTE!#REF!)</f>
        <v>#REF!</v>
      </c>
      <c r="H75" s="132"/>
      <c r="I75" s="131" t="e">
        <f t="shared" si="2"/>
        <v>#REF!</v>
      </c>
      <c r="J75" s="21" t="e">
        <f t="shared" si="3"/>
        <v>#REF!</v>
      </c>
      <c r="K75" s="142"/>
      <c r="L75" s="8"/>
      <c r="M75" s="8"/>
      <c r="N75" s="8"/>
      <c r="O75" s="8"/>
    </row>
    <row r="76" spans="1:15" x14ac:dyDescent="0.25">
      <c r="A76" s="7">
        <f>IF(ISBLANK(B76),"",COUNTA(B$2:$B76))</f>
        <v>75</v>
      </c>
      <c r="B76" s="54" t="str">
        <f>ISPLATNE_LISTE!B76</f>
        <v>Nogometni klub Primorac</v>
      </c>
      <c r="C76" s="14" t="str">
        <f>ISPLATNE_LISTE!C76</f>
        <v>Ekipni</v>
      </c>
      <c r="D76" s="14" t="str">
        <f>ISPLATNE_LISTE!D76</f>
        <v>Nogomet</v>
      </c>
      <c r="E76" s="15" t="str">
        <f>ISPLATNE_LISTE!F76</f>
        <v>III</v>
      </c>
      <c r="F76" s="130" t="e">
        <f>ISPLATNE_LISTE!#REF!</f>
        <v>#REF!</v>
      </c>
      <c r="G76" s="131" t="e">
        <f>SUM(ISPLATNE_LISTE!#REF!)</f>
        <v>#REF!</v>
      </c>
      <c r="H76" s="132"/>
      <c r="I76" s="131" t="e">
        <f t="shared" si="2"/>
        <v>#REF!</v>
      </c>
      <c r="J76" s="21" t="e">
        <f t="shared" si="3"/>
        <v>#REF!</v>
      </c>
      <c r="K76" s="142"/>
      <c r="L76" s="8"/>
      <c r="M76" s="8"/>
      <c r="N76" s="8"/>
      <c r="O76" s="8"/>
    </row>
    <row r="77" spans="1:15" x14ac:dyDescent="0.25">
      <c r="A77" s="7">
        <f>IF(ISBLANK(B77),"",COUNTA(B$2:$B77))</f>
        <v>76</v>
      </c>
      <c r="B77" s="54" t="str">
        <f>ISPLATNE_LISTE!B77</f>
        <v>Nogometni klub Spalato</v>
      </c>
      <c r="C77" s="14" t="str">
        <f>ISPLATNE_LISTE!C77</f>
        <v>Ekipni</v>
      </c>
      <c r="D77" s="14" t="str">
        <f>ISPLATNE_LISTE!D77</f>
        <v>Nogomet</v>
      </c>
      <c r="E77" s="15" t="str">
        <f>ISPLATNE_LISTE!F77</f>
        <v>III</v>
      </c>
      <c r="F77" s="130" t="e">
        <f>ISPLATNE_LISTE!#REF!</f>
        <v>#REF!</v>
      </c>
      <c r="G77" s="131" t="e">
        <f>SUM(ISPLATNE_LISTE!#REF!)</f>
        <v>#REF!</v>
      </c>
      <c r="H77" s="132"/>
      <c r="I77" s="131" t="e">
        <f t="shared" si="2"/>
        <v>#REF!</v>
      </c>
      <c r="J77" s="21" t="e">
        <f t="shared" si="3"/>
        <v>#REF!</v>
      </c>
      <c r="K77" s="142"/>
      <c r="L77" s="8"/>
      <c r="M77" s="8"/>
      <c r="N77" s="8"/>
      <c r="O77" s="8"/>
    </row>
    <row r="78" spans="1:15" x14ac:dyDescent="0.25">
      <c r="A78" s="7">
        <f>IF(ISBLANK(B78),"",COUNTA(B$2:$B78))</f>
        <v>77</v>
      </c>
      <c r="B78" s="54" t="str">
        <f>ISPLATNE_LISTE!B78</f>
        <v>Ženski nogometni klub Hajduk</v>
      </c>
      <c r="C78" s="14" t="str">
        <f>ISPLATNE_LISTE!C78</f>
        <v>Ekipni</v>
      </c>
      <c r="D78" s="14" t="str">
        <f>ISPLATNE_LISTE!D78</f>
        <v>Nogomet</v>
      </c>
      <c r="E78" s="15" t="str">
        <f>ISPLATNE_LISTE!F78</f>
        <v>II</v>
      </c>
      <c r="F78" s="130" t="e">
        <f>ISPLATNE_LISTE!#REF!</f>
        <v>#REF!</v>
      </c>
      <c r="G78" s="131" t="e">
        <f>SUM(ISPLATNE_LISTE!#REF!)</f>
        <v>#REF!</v>
      </c>
      <c r="H78" s="132"/>
      <c r="I78" s="131" t="e">
        <f t="shared" si="2"/>
        <v>#REF!</v>
      </c>
      <c r="J78" s="21" t="e">
        <f t="shared" si="3"/>
        <v>#REF!</v>
      </c>
      <c r="K78" s="142"/>
      <c r="L78" s="8"/>
      <c r="M78" s="8"/>
      <c r="N78" s="8"/>
      <c r="O78" s="8"/>
    </row>
    <row r="79" spans="1:15" x14ac:dyDescent="0.25">
      <c r="A79" s="7">
        <f>IF(ISBLANK(B79),"",COUNTA(B$2:$B79))</f>
        <v>78</v>
      </c>
      <c r="B79" s="54" t="str">
        <f>ISPLATNE_LISTE!B79</f>
        <v>Ženski nogometni klub Split</v>
      </c>
      <c r="C79" s="55" t="str">
        <f>ISPLATNE_LISTE!C79</f>
        <v>Ekipni</v>
      </c>
      <c r="D79" s="55" t="str">
        <f>ISPLATNE_LISTE!D79</f>
        <v>Nogomet</v>
      </c>
      <c r="E79" s="56" t="str">
        <f>ISPLATNE_LISTE!F79</f>
        <v>III</v>
      </c>
      <c r="F79" s="130" t="e">
        <f>ISPLATNE_LISTE!#REF!</f>
        <v>#REF!</v>
      </c>
      <c r="G79" s="131" t="e">
        <f>SUM(ISPLATNE_LISTE!#REF!)</f>
        <v>#REF!</v>
      </c>
      <c r="H79" s="132"/>
      <c r="I79" s="131" t="e">
        <f t="shared" si="2"/>
        <v>#REF!</v>
      </c>
      <c r="J79" s="21" t="e">
        <f t="shared" si="3"/>
        <v>#REF!</v>
      </c>
      <c r="K79" s="143"/>
      <c r="L79" s="8"/>
      <c r="M79" s="8"/>
      <c r="N79" s="8"/>
      <c r="O79" s="8"/>
    </row>
    <row r="80" spans="1:15" x14ac:dyDescent="0.25">
      <c r="A80" s="7">
        <f>IF(ISBLANK(B80),"",COUNTA(B$2:$B80))</f>
        <v>79</v>
      </c>
      <c r="B80" s="54" t="str">
        <f>ISPLATNE_LISTE!B80</f>
        <v>Klub odbojke na pijesku Žnjan</v>
      </c>
      <c r="C80" s="14" t="str">
        <f>ISPLATNE_LISTE!C80</f>
        <v>Ekipni</v>
      </c>
      <c r="D80" s="14" t="str">
        <f>ISPLATNE_LISTE!D80</f>
        <v>Odbojka</v>
      </c>
      <c r="E80" s="15" t="str">
        <f>ISPLATNE_LISTE!F80</f>
        <v>IV</v>
      </c>
      <c r="F80" s="130" t="e">
        <f>ISPLATNE_LISTE!#REF!</f>
        <v>#REF!</v>
      </c>
      <c r="G80" s="131" t="e">
        <f>SUM(ISPLATNE_LISTE!#REF!)</f>
        <v>#REF!</v>
      </c>
      <c r="H80" s="132"/>
      <c r="I80" s="131" t="e">
        <f t="shared" si="2"/>
        <v>#REF!</v>
      </c>
      <c r="J80" s="21" t="e">
        <f t="shared" si="3"/>
        <v>#REF!</v>
      </c>
      <c r="K80" s="142"/>
      <c r="L80" s="8"/>
      <c r="M80" s="8"/>
      <c r="N80" s="8"/>
      <c r="O80" s="8"/>
    </row>
    <row r="81" spans="1:15" x14ac:dyDescent="0.25">
      <c r="A81" s="7">
        <f>IF(ISBLANK(B81),"",COUNTA(B$2:$B81))</f>
        <v>80</v>
      </c>
      <c r="B81" s="54" t="str">
        <f>ISPLATNE_LISTE!B81</f>
        <v>Odbojkaški klub Brda</v>
      </c>
      <c r="C81" s="14" t="str">
        <f>ISPLATNE_LISTE!C81</f>
        <v>Ekipni</v>
      </c>
      <c r="D81" s="14" t="str">
        <f>ISPLATNE_LISTE!D81</f>
        <v>Odbojka</v>
      </c>
      <c r="E81" s="15" t="str">
        <f>ISPLATNE_LISTE!F81</f>
        <v>II</v>
      </c>
      <c r="F81" s="130" t="e">
        <f>ISPLATNE_LISTE!#REF!</f>
        <v>#REF!</v>
      </c>
      <c r="G81" s="131" t="e">
        <f>SUM(ISPLATNE_LISTE!#REF!)</f>
        <v>#REF!</v>
      </c>
      <c r="H81" s="132"/>
      <c r="I81" s="131" t="e">
        <f t="shared" si="2"/>
        <v>#REF!</v>
      </c>
      <c r="J81" s="21" t="e">
        <f t="shared" si="3"/>
        <v>#REF!</v>
      </c>
      <c r="K81" s="142"/>
      <c r="L81" s="8"/>
      <c r="M81" s="8"/>
      <c r="N81" s="8"/>
      <c r="O81" s="8"/>
    </row>
    <row r="82" spans="1:15" x14ac:dyDescent="0.25">
      <c r="A82" s="7">
        <f>IF(ISBLANK(B82),"",COUNTA(B$2:$B82))</f>
        <v>81</v>
      </c>
      <c r="B82" s="54" t="str">
        <f>ISPLATNE_LISTE!B82</f>
        <v>Odbojkaški klub Split</v>
      </c>
      <c r="C82" s="14" t="str">
        <f>ISPLATNE_LISTE!C82</f>
        <v>Ekipni</v>
      </c>
      <c r="D82" s="14" t="str">
        <f>ISPLATNE_LISTE!D82</f>
        <v>Odbojka</v>
      </c>
      <c r="E82" s="15" t="str">
        <f>ISPLATNE_LISTE!F82</f>
        <v>I</v>
      </c>
      <c r="F82" s="130" t="e">
        <f>ISPLATNE_LISTE!#REF!</f>
        <v>#REF!</v>
      </c>
      <c r="G82" s="131" t="e">
        <f>SUM(ISPLATNE_LISTE!#REF!)</f>
        <v>#REF!</v>
      </c>
      <c r="H82" s="132"/>
      <c r="I82" s="131" t="e">
        <f t="shared" si="2"/>
        <v>#REF!</v>
      </c>
      <c r="J82" s="21" t="e">
        <f t="shared" si="3"/>
        <v>#REF!</v>
      </c>
      <c r="K82" s="142"/>
      <c r="L82" s="8"/>
      <c r="M82" s="8"/>
      <c r="N82" s="8"/>
      <c r="O82" s="8"/>
    </row>
    <row r="83" spans="1:15" x14ac:dyDescent="0.25">
      <c r="A83" s="7">
        <f>IF(ISBLANK(B83),"",COUNTA(B$2:$B83))</f>
        <v>82</v>
      </c>
      <c r="B83" s="54" t="str">
        <f>ISPLATNE_LISTE!B83</f>
        <v>Odbojkaški ženski klub Split Volley team</v>
      </c>
      <c r="C83" s="55" t="str">
        <f>ISPLATNE_LISTE!C83</f>
        <v>Ekipni</v>
      </c>
      <c r="D83" s="55" t="str">
        <f>ISPLATNE_LISTE!D83</f>
        <v>Odbojka</v>
      </c>
      <c r="E83" s="56" t="str">
        <f>ISPLATNE_LISTE!F83</f>
        <v>-</v>
      </c>
      <c r="F83" s="130" t="e">
        <f>ISPLATNE_LISTE!#REF!</f>
        <v>#REF!</v>
      </c>
      <c r="G83" s="131" t="e">
        <f>SUM(ISPLATNE_LISTE!#REF!)</f>
        <v>#REF!</v>
      </c>
      <c r="H83" s="132"/>
      <c r="I83" s="131" t="e">
        <f t="shared" si="2"/>
        <v>#REF!</v>
      </c>
      <c r="J83" s="21" t="e">
        <f t="shared" si="3"/>
        <v>#REF!</v>
      </c>
      <c r="K83" s="143"/>
      <c r="L83" s="8"/>
      <c r="M83" s="8"/>
      <c r="N83" s="8"/>
      <c r="O83" s="8"/>
    </row>
    <row r="84" spans="1:15" x14ac:dyDescent="0.25">
      <c r="A84" s="7">
        <f>IF(ISBLANK(B84),"",COUNTA(B$2:$B84))</f>
        <v>83</v>
      </c>
      <c r="B84" s="54" t="str">
        <f>ISPLATNE_LISTE!B84</f>
        <v>Pikado klub Dioklecijan</v>
      </c>
      <c r="C84" s="14" t="str">
        <f>ISPLATNE_LISTE!C84</f>
        <v>Pojedinacni</v>
      </c>
      <c r="D84" s="14" t="str">
        <f>ISPLATNE_LISTE!D84</f>
        <v>Pikado</v>
      </c>
      <c r="E84" s="15" t="str">
        <f>ISPLATNE_LISTE!F84</f>
        <v>III</v>
      </c>
      <c r="F84" s="130" t="e">
        <f>ISPLATNE_LISTE!#REF!</f>
        <v>#REF!</v>
      </c>
      <c r="G84" s="131" t="e">
        <f>SUM(ISPLATNE_LISTE!#REF!)</f>
        <v>#REF!</v>
      </c>
      <c r="H84" s="132"/>
      <c r="I84" s="131" t="e">
        <f t="shared" si="2"/>
        <v>#REF!</v>
      </c>
      <c r="J84" s="21" t="e">
        <f t="shared" si="3"/>
        <v>#REF!</v>
      </c>
      <c r="K84" s="142"/>
      <c r="L84" s="8"/>
      <c r="M84" s="8"/>
      <c r="N84" s="8"/>
      <c r="O84" s="8"/>
    </row>
    <row r="85" spans="1:15" x14ac:dyDescent="0.25">
      <c r="A85" s="7">
        <f>IF(ISBLANK(B85),"",COUNTA(B$2:$B85))</f>
        <v>84</v>
      </c>
      <c r="B85" s="54" t="str">
        <f>ISPLATNE_LISTE!B85</f>
        <v>Pikado klub Uvik Kontra</v>
      </c>
      <c r="C85" s="55" t="str">
        <f>ISPLATNE_LISTE!C85</f>
        <v>Pojedinacni</v>
      </c>
      <c r="D85" s="55" t="str">
        <f>ISPLATNE_LISTE!D85</f>
        <v>Pikado</v>
      </c>
      <c r="E85" s="56" t="str">
        <f>ISPLATNE_LISTE!F85</f>
        <v>-</v>
      </c>
      <c r="F85" s="130" t="e">
        <f>ISPLATNE_LISTE!#REF!</f>
        <v>#REF!</v>
      </c>
      <c r="G85" s="131" t="e">
        <f>SUM(ISPLATNE_LISTE!#REF!)</f>
        <v>#REF!</v>
      </c>
      <c r="H85" s="132"/>
      <c r="I85" s="131" t="e">
        <f t="shared" si="2"/>
        <v>#REF!</v>
      </c>
      <c r="J85" s="21" t="e">
        <f t="shared" si="3"/>
        <v>#REF!</v>
      </c>
      <c r="K85" s="143"/>
      <c r="L85" s="8"/>
      <c r="M85" s="8"/>
      <c r="N85" s="8"/>
      <c r="O85" s="8"/>
    </row>
    <row r="86" spans="1:15" x14ac:dyDescent="0.25">
      <c r="A86" s="7">
        <f>IF(ISBLANK(B86),"",COUNTA(B$2:$B86))</f>
        <v>85</v>
      </c>
      <c r="B86" s="54" t="str">
        <f>ISPLATNE_LISTE!B86</f>
        <v>Plivački klub Grdelin</v>
      </c>
      <c r="C86" s="14" t="str">
        <f>ISPLATNE_LISTE!C86</f>
        <v>Pojedinacni</v>
      </c>
      <c r="D86" s="14" t="str">
        <f>ISPLATNE_LISTE!D86</f>
        <v>Plivanje</v>
      </c>
      <c r="E86" s="15" t="str">
        <f>ISPLATNE_LISTE!F86</f>
        <v>II</v>
      </c>
      <c r="F86" s="130" t="e">
        <f>ISPLATNE_LISTE!#REF!</f>
        <v>#REF!</v>
      </c>
      <c r="G86" s="131" t="e">
        <f>SUM(ISPLATNE_LISTE!#REF!)</f>
        <v>#REF!</v>
      </c>
      <c r="H86" s="132"/>
      <c r="I86" s="131" t="e">
        <f t="shared" si="2"/>
        <v>#REF!</v>
      </c>
      <c r="J86" s="21" t="e">
        <f t="shared" si="3"/>
        <v>#REF!</v>
      </c>
      <c r="K86" s="142"/>
      <c r="L86" s="8"/>
      <c r="M86" s="8"/>
      <c r="N86" s="8"/>
      <c r="O86" s="8"/>
    </row>
    <row r="87" spans="1:15" x14ac:dyDescent="0.25">
      <c r="A87" s="7">
        <f>IF(ISBLANK(B87),"",COUNTA(B$2:$B87))</f>
        <v>86</v>
      </c>
      <c r="B87" s="54" t="str">
        <f>ISPLATNE_LISTE!B87</f>
        <v>Plivački klub Jadran</v>
      </c>
      <c r="C87" s="14" t="str">
        <f>ISPLATNE_LISTE!C87</f>
        <v>Pojedinacni</v>
      </c>
      <c r="D87" s="14" t="str">
        <f>ISPLATNE_LISTE!D87</f>
        <v>Plivanje</v>
      </c>
      <c r="E87" s="15" t="str">
        <f>ISPLATNE_LISTE!F87</f>
        <v>I</v>
      </c>
      <c r="F87" s="130" t="e">
        <f>ISPLATNE_LISTE!#REF!</f>
        <v>#REF!</v>
      </c>
      <c r="G87" s="131" t="e">
        <f>SUM(ISPLATNE_LISTE!#REF!)</f>
        <v>#REF!</v>
      </c>
      <c r="H87" s="132"/>
      <c r="I87" s="131" t="e">
        <f t="shared" si="2"/>
        <v>#REF!</v>
      </c>
      <c r="J87" s="21" t="e">
        <f t="shared" si="3"/>
        <v>#REF!</v>
      </c>
      <c r="K87" s="142"/>
      <c r="L87" s="8"/>
      <c r="M87" s="8"/>
      <c r="N87" s="8"/>
      <c r="O87" s="8"/>
    </row>
    <row r="88" spans="1:15" x14ac:dyDescent="0.25">
      <c r="A88" s="7">
        <f>IF(ISBLANK(B88),"",COUNTA(B$2:$B88))</f>
        <v>87</v>
      </c>
      <c r="B88" s="54" t="str">
        <f>ISPLATNE_LISTE!B88</f>
        <v>Plivački klub Mornar</v>
      </c>
      <c r="C88" s="14" t="str">
        <f>ISPLATNE_LISTE!C88</f>
        <v>Pojedinacni</v>
      </c>
      <c r="D88" s="14" t="str">
        <f>ISPLATNE_LISTE!D88</f>
        <v>Plivanje</v>
      </c>
      <c r="E88" s="15" t="str">
        <f>ISPLATNE_LISTE!F88</f>
        <v>I</v>
      </c>
      <c r="F88" s="130" t="e">
        <f>ISPLATNE_LISTE!#REF!</f>
        <v>#REF!</v>
      </c>
      <c r="G88" s="131" t="e">
        <f>SUM(ISPLATNE_LISTE!#REF!)</f>
        <v>#REF!</v>
      </c>
      <c r="H88" s="132"/>
      <c r="I88" s="131" t="e">
        <f t="shared" si="2"/>
        <v>#REF!</v>
      </c>
      <c r="J88" s="21" t="e">
        <f t="shared" si="3"/>
        <v>#REF!</v>
      </c>
      <c r="K88" s="142"/>
      <c r="L88" s="8"/>
      <c r="M88" s="8"/>
      <c r="N88" s="8"/>
      <c r="O88" s="8"/>
    </row>
    <row r="89" spans="1:15" x14ac:dyDescent="0.25">
      <c r="A89" s="7">
        <f>IF(ISBLANK(B89),"",COUNTA(B$2:$B89))</f>
        <v>88</v>
      </c>
      <c r="B89" s="54" t="str">
        <f>ISPLATNE_LISTE!B89</f>
        <v>Plivački omladinski športski klub Pošk</v>
      </c>
      <c r="C89" s="14" t="str">
        <f>ISPLATNE_LISTE!C89</f>
        <v>Pojedinacni</v>
      </c>
      <c r="D89" s="14" t="str">
        <f>ISPLATNE_LISTE!D89</f>
        <v>Plivanje</v>
      </c>
      <c r="E89" s="15" t="str">
        <f>ISPLATNE_LISTE!F89</f>
        <v>I</v>
      </c>
      <c r="F89" s="130" t="e">
        <f>ISPLATNE_LISTE!#REF!</f>
        <v>#REF!</v>
      </c>
      <c r="G89" s="131" t="e">
        <f>SUM(ISPLATNE_LISTE!#REF!)</f>
        <v>#REF!</v>
      </c>
      <c r="H89" s="132"/>
      <c r="I89" s="131" t="e">
        <f t="shared" si="2"/>
        <v>#REF!</v>
      </c>
      <c r="J89" s="21" t="e">
        <f t="shared" si="3"/>
        <v>#REF!</v>
      </c>
      <c r="K89" s="142"/>
      <c r="L89" s="8"/>
      <c r="M89" s="8"/>
      <c r="N89" s="8"/>
      <c r="O89" s="8"/>
    </row>
    <row r="90" spans="1:15" x14ac:dyDescent="0.25">
      <c r="A90" s="7">
        <f>IF(ISBLANK(B90),"",COUNTA(B$2:$B90))</f>
        <v>89</v>
      </c>
      <c r="B90" s="54" t="str">
        <f>ISPLATNE_LISTE!B90</f>
        <v>Ragbi klub Nada</v>
      </c>
      <c r="C90" s="14" t="str">
        <f>ISPLATNE_LISTE!C90</f>
        <v>Ekipni</v>
      </c>
      <c r="D90" s="14" t="str">
        <f>ISPLATNE_LISTE!D90</f>
        <v>Ragbi</v>
      </c>
      <c r="E90" s="15" t="str">
        <f>ISPLATNE_LISTE!F90</f>
        <v>II</v>
      </c>
      <c r="F90" s="130" t="e">
        <f>ISPLATNE_LISTE!#REF!</f>
        <v>#REF!</v>
      </c>
      <c r="G90" s="131" t="e">
        <f>SUM(ISPLATNE_LISTE!#REF!)</f>
        <v>#REF!</v>
      </c>
      <c r="H90" s="132"/>
      <c r="I90" s="131" t="e">
        <f t="shared" si="2"/>
        <v>#REF!</v>
      </c>
      <c r="J90" s="21" t="e">
        <f t="shared" si="3"/>
        <v>#REF!</v>
      </c>
      <c r="K90" s="142"/>
      <c r="L90" s="8"/>
      <c r="M90" s="8"/>
      <c r="N90" s="8"/>
      <c r="O90" s="8"/>
    </row>
    <row r="91" spans="1:15" x14ac:dyDescent="0.25">
      <c r="A91" s="7">
        <f>IF(ISBLANK(B91),"",COUNTA(B$2:$B91))</f>
        <v>90</v>
      </c>
      <c r="B91" s="54" t="str">
        <f>ISPLATNE_LISTE!B91</f>
        <v>Akrobatski Rock'n'Roll klub CAF - Spliters</v>
      </c>
      <c r="C91" s="14" t="str">
        <f>ISPLATNE_LISTE!C91</f>
        <v>Pojedinacni</v>
      </c>
      <c r="D91" s="14" t="str">
        <f>ISPLATNE_LISTE!D91</f>
        <v>Rock 'n' roll</v>
      </c>
      <c r="E91" s="15" t="str">
        <f>ISPLATNE_LISTE!F91</f>
        <v>IV</v>
      </c>
      <c r="F91" s="130" t="e">
        <f>ISPLATNE_LISTE!#REF!</f>
        <v>#REF!</v>
      </c>
      <c r="G91" s="131" t="e">
        <f>SUM(ISPLATNE_LISTE!#REF!)</f>
        <v>#REF!</v>
      </c>
      <c r="H91" s="132"/>
      <c r="I91" s="131" t="e">
        <f t="shared" si="2"/>
        <v>#REF!</v>
      </c>
      <c r="J91" s="21" t="e">
        <f t="shared" si="3"/>
        <v>#REF!</v>
      </c>
      <c r="K91" s="142"/>
      <c r="L91" s="8"/>
      <c r="M91" s="8"/>
      <c r="N91" s="8"/>
      <c r="O91" s="8"/>
    </row>
    <row r="92" spans="1:15" x14ac:dyDescent="0.25">
      <c r="A92" s="7">
        <f>IF(ISBLANK(B92),"",COUNTA(B$2:$B92))</f>
        <v>91</v>
      </c>
      <c r="B92" s="54" t="str">
        <f>ISPLATNE_LISTE!B92</f>
        <v>Ronilački klub PIK Mornar</v>
      </c>
      <c r="C92" s="14" t="str">
        <f>ISPLATNE_LISTE!C92</f>
        <v>Pojedinacni</v>
      </c>
      <c r="D92" s="14" t="str">
        <f>ISPLATNE_LISTE!D92</f>
        <v>Ronilastvo</v>
      </c>
      <c r="E92" s="15" t="str">
        <f>ISPLATNE_LISTE!F92</f>
        <v>-</v>
      </c>
      <c r="F92" s="130" t="e">
        <f>ISPLATNE_LISTE!#REF!</f>
        <v>#REF!</v>
      </c>
      <c r="G92" s="131" t="e">
        <f>SUM(ISPLATNE_LISTE!#REF!)</f>
        <v>#REF!</v>
      </c>
      <c r="H92" s="132"/>
      <c r="I92" s="131" t="e">
        <f t="shared" si="2"/>
        <v>#REF!</v>
      </c>
      <c r="J92" s="21" t="e">
        <f t="shared" si="3"/>
        <v>#REF!</v>
      </c>
      <c r="K92" s="142"/>
      <c r="L92" s="8"/>
      <c r="M92" s="8"/>
      <c r="N92" s="8"/>
      <c r="O92" s="8"/>
    </row>
    <row r="93" spans="1:15" x14ac:dyDescent="0.25">
      <c r="A93" s="7">
        <f>IF(ISBLANK(B93),"",COUNTA(B$2:$B93))</f>
        <v>92</v>
      </c>
      <c r="B93" s="54" t="str">
        <f>ISPLATNE_LISTE!B93</f>
        <v>Ronilački klub Split</v>
      </c>
      <c r="C93" s="14" t="str">
        <f>ISPLATNE_LISTE!C93</f>
        <v>Pojedinacni</v>
      </c>
      <c r="D93" s="14" t="str">
        <f>ISPLATNE_LISTE!D93</f>
        <v>Ronilastvo</v>
      </c>
      <c r="E93" s="15" t="str">
        <f>ISPLATNE_LISTE!F93</f>
        <v>-</v>
      </c>
      <c r="F93" s="130" t="e">
        <f>ISPLATNE_LISTE!#REF!</f>
        <v>#REF!</v>
      </c>
      <c r="G93" s="131" t="e">
        <f>SUM(ISPLATNE_LISTE!#REF!)</f>
        <v>#REF!</v>
      </c>
      <c r="H93" s="132"/>
      <c r="I93" s="131" t="e">
        <f t="shared" si="2"/>
        <v>#REF!</v>
      </c>
      <c r="J93" s="21" t="e">
        <f t="shared" si="3"/>
        <v>#REF!</v>
      </c>
      <c r="K93" s="142"/>
      <c r="L93" s="8"/>
      <c r="M93" s="8"/>
      <c r="N93" s="8"/>
      <c r="O93" s="8"/>
    </row>
    <row r="94" spans="1:15" x14ac:dyDescent="0.25">
      <c r="A94" s="7">
        <f>IF(ISBLANK(B94),"",COUNTA(B$2:$B94))</f>
        <v>93</v>
      </c>
      <c r="B94" s="54" t="str">
        <f>ISPLATNE_LISTE!B94</f>
        <v>Hrvatski rukometni klub Krilnik</v>
      </c>
      <c r="C94" s="55" t="str">
        <f>ISPLATNE_LISTE!C94</f>
        <v>Ekipni</v>
      </c>
      <c r="D94" s="55" t="str">
        <f>ISPLATNE_LISTE!D94</f>
        <v>Rukomet</v>
      </c>
      <c r="E94" s="56" t="str">
        <f>ISPLATNE_LISTE!F94</f>
        <v>IV</v>
      </c>
      <c r="F94" s="130" t="e">
        <f>ISPLATNE_LISTE!#REF!</f>
        <v>#REF!</v>
      </c>
      <c r="G94" s="131" t="e">
        <f>SUM(ISPLATNE_LISTE!#REF!)</f>
        <v>#REF!</v>
      </c>
      <c r="H94" s="132"/>
      <c r="I94" s="131" t="e">
        <f t="shared" si="2"/>
        <v>#REF!</v>
      </c>
      <c r="J94" s="21" t="e">
        <f t="shared" si="3"/>
        <v>#REF!</v>
      </c>
      <c r="K94" s="143"/>
      <c r="L94" s="8"/>
      <c r="M94" s="8"/>
      <c r="N94" s="8"/>
      <c r="O94" s="8"/>
    </row>
    <row r="95" spans="1:15" x14ac:dyDescent="0.25">
      <c r="A95" s="7">
        <f>IF(ISBLANK(B95),"",COUNTA(B$2:$B95))</f>
        <v>94</v>
      </c>
      <c r="B95" s="54" t="str">
        <f>ISPLATNE_LISTE!B95</f>
        <v>Rukometni klub BM 07</v>
      </c>
      <c r="C95" s="14" t="str">
        <f>ISPLATNE_LISTE!C95</f>
        <v>Ekipni</v>
      </c>
      <c r="D95" s="14" t="str">
        <f>ISPLATNE_LISTE!D95</f>
        <v>Rukomet</v>
      </c>
      <c r="E95" s="15" t="str">
        <f>ISPLATNE_LISTE!F95</f>
        <v>IV</v>
      </c>
      <c r="F95" s="130" t="e">
        <f>ISPLATNE_LISTE!#REF!</f>
        <v>#REF!</v>
      </c>
      <c r="G95" s="131" t="e">
        <f>SUM(ISPLATNE_LISTE!#REF!)</f>
        <v>#REF!</v>
      </c>
      <c r="H95" s="132"/>
      <c r="I95" s="131" t="e">
        <f t="shared" si="2"/>
        <v>#REF!</v>
      </c>
      <c r="J95" s="21" t="e">
        <f t="shared" si="3"/>
        <v>#REF!</v>
      </c>
      <c r="K95" s="142"/>
      <c r="L95" s="8"/>
      <c r="M95" s="8"/>
      <c r="N95" s="8"/>
      <c r="O95" s="8"/>
    </row>
    <row r="96" spans="1:15" x14ac:dyDescent="0.25">
      <c r="A96" s="7">
        <f>IF(ISBLANK(B96),"",COUNTA(B$2:$B96))</f>
        <v>95</v>
      </c>
      <c r="B96" s="54" t="str">
        <f>ISPLATNE_LISTE!B96</f>
        <v>Rukometni klub Split</v>
      </c>
      <c r="C96" s="55" t="str">
        <f>ISPLATNE_LISTE!C96</f>
        <v>Ekipni</v>
      </c>
      <c r="D96" s="55" t="str">
        <f>ISPLATNE_LISTE!D96</f>
        <v>Rukomet</v>
      </c>
      <c r="E96" s="56" t="str">
        <f>ISPLATNE_LISTE!F96</f>
        <v>I</v>
      </c>
      <c r="F96" s="130" t="e">
        <f>ISPLATNE_LISTE!#REF!</f>
        <v>#REF!</v>
      </c>
      <c r="G96" s="131" t="e">
        <f>SUM(ISPLATNE_LISTE!#REF!)</f>
        <v>#REF!</v>
      </c>
      <c r="H96" s="132"/>
      <c r="I96" s="131" t="e">
        <f t="shared" si="2"/>
        <v>#REF!</v>
      </c>
      <c r="J96" s="21" t="e">
        <f t="shared" si="3"/>
        <v>#REF!</v>
      </c>
      <c r="K96" s="143"/>
      <c r="L96" s="8"/>
      <c r="M96" s="8"/>
      <c r="N96" s="8"/>
      <c r="O96" s="8"/>
    </row>
    <row r="97" spans="1:15" x14ac:dyDescent="0.25">
      <c r="A97" s="7">
        <f>IF(ISBLANK(B97),"",COUNTA(B$2:$B97))</f>
        <v>96</v>
      </c>
      <c r="B97" s="54" t="str">
        <f>ISPLATNE_LISTE!B97</f>
        <v>Ženski akademski rukometni klub Split</v>
      </c>
      <c r="C97" s="14" t="str">
        <f>ISPLATNE_LISTE!C97</f>
        <v>Ekipni</v>
      </c>
      <c r="D97" s="14" t="str">
        <f>ISPLATNE_LISTE!D97</f>
        <v>Rukomet</v>
      </c>
      <c r="E97" s="15" t="str">
        <f>ISPLATNE_LISTE!F97</f>
        <v>III</v>
      </c>
      <c r="F97" s="130" t="e">
        <f>ISPLATNE_LISTE!#REF!</f>
        <v>#REF!</v>
      </c>
      <c r="G97" s="131" t="e">
        <f>SUM(ISPLATNE_LISTE!#REF!)</f>
        <v>#REF!</v>
      </c>
      <c r="H97" s="132"/>
      <c r="I97" s="131" t="e">
        <f t="shared" si="2"/>
        <v>#REF!</v>
      </c>
      <c r="J97" s="21" t="e">
        <f t="shared" si="3"/>
        <v>#REF!</v>
      </c>
      <c r="K97" s="142"/>
      <c r="L97" s="8"/>
      <c r="M97" s="8"/>
      <c r="N97" s="8"/>
      <c r="O97" s="8"/>
    </row>
    <row r="98" spans="1:15" x14ac:dyDescent="0.25">
      <c r="A98" s="7">
        <f>IF(ISBLANK(B98),"",COUNTA(B$2:$B98))</f>
        <v>97</v>
      </c>
      <c r="B98" s="54" t="str">
        <f>ISPLATNE_LISTE!B98</f>
        <v>Ženski rukometni klub Split 2010</v>
      </c>
      <c r="C98" s="14" t="str">
        <f>ISPLATNE_LISTE!C98</f>
        <v>Ekipni</v>
      </c>
      <c r="D98" s="14" t="str">
        <f>ISPLATNE_LISTE!D98</f>
        <v>Rukomet</v>
      </c>
      <c r="E98" s="15" t="str">
        <f>ISPLATNE_LISTE!F98</f>
        <v>III</v>
      </c>
      <c r="F98" s="130" t="e">
        <f>ISPLATNE_LISTE!#REF!</f>
        <v>#REF!</v>
      </c>
      <c r="G98" s="131" t="e">
        <f>SUM(ISPLATNE_LISTE!#REF!)</f>
        <v>#REF!</v>
      </c>
      <c r="H98" s="132"/>
      <c r="I98" s="131" t="e">
        <f t="shared" si="2"/>
        <v>#REF!</v>
      </c>
      <c r="J98" s="21" t="e">
        <f t="shared" si="3"/>
        <v>#REF!</v>
      </c>
      <c r="K98" s="142"/>
      <c r="L98" s="8"/>
      <c r="M98" s="8"/>
      <c r="N98" s="8"/>
      <c r="O98" s="8"/>
    </row>
    <row r="99" spans="1:15" x14ac:dyDescent="0.25">
      <c r="A99" s="7">
        <f>IF(ISBLANK(B99),"",COUNTA(B$2:$B99))</f>
        <v>98</v>
      </c>
      <c r="B99" s="54" t="str">
        <f>ISPLATNE_LISTE!B99</f>
        <v>Savate klub Pit Bull</v>
      </c>
      <c r="C99" s="14" t="str">
        <f>ISPLATNE_LISTE!C99</f>
        <v>Pojedinacni</v>
      </c>
      <c r="D99" s="14" t="str">
        <f>ISPLATNE_LISTE!D99</f>
        <v>Savate</v>
      </c>
      <c r="E99" s="15" t="str">
        <f>ISPLATNE_LISTE!F99</f>
        <v>IV</v>
      </c>
      <c r="F99" s="130" t="e">
        <f>ISPLATNE_LISTE!#REF!</f>
        <v>#REF!</v>
      </c>
      <c r="G99" s="131" t="e">
        <f>SUM(ISPLATNE_LISTE!#REF!)</f>
        <v>#REF!</v>
      </c>
      <c r="H99" s="132"/>
      <c r="I99" s="131" t="e">
        <f t="shared" si="2"/>
        <v>#REF!</v>
      </c>
      <c r="J99" s="21" t="e">
        <f t="shared" si="3"/>
        <v>#REF!</v>
      </c>
      <c r="K99" s="142"/>
      <c r="L99" s="8"/>
      <c r="M99" s="8"/>
      <c r="N99" s="8"/>
      <c r="O99" s="8"/>
    </row>
    <row r="100" spans="1:15" x14ac:dyDescent="0.25">
      <c r="A100" s="7">
        <f>IF(ISBLANK(B100),"",COUNTA(B$2:$B100))</f>
        <v>99</v>
      </c>
      <c r="B100" s="54" t="str">
        <f>ISPLATNE_LISTE!B100</f>
        <v>Skijaški klub Nordis</v>
      </c>
      <c r="C100" s="14" t="str">
        <f>ISPLATNE_LISTE!C100</f>
        <v>Pojedinacni</v>
      </c>
      <c r="D100" s="14" t="str">
        <f>ISPLATNE_LISTE!D100</f>
        <v>Skijanje</v>
      </c>
      <c r="E100" s="15" t="str">
        <f>ISPLATNE_LISTE!F100</f>
        <v>-</v>
      </c>
      <c r="F100" s="130" t="e">
        <f>ISPLATNE_LISTE!#REF!</f>
        <v>#REF!</v>
      </c>
      <c r="G100" s="131" t="e">
        <f>SUM(ISPLATNE_LISTE!#REF!)</f>
        <v>#REF!</v>
      </c>
      <c r="H100" s="132"/>
      <c r="I100" s="131" t="e">
        <f t="shared" si="2"/>
        <v>#REF!</v>
      </c>
      <c r="J100" s="21" t="e">
        <f t="shared" si="3"/>
        <v>#REF!</v>
      </c>
      <c r="K100" s="142"/>
      <c r="L100" s="8"/>
      <c r="M100" s="8"/>
      <c r="N100" s="8"/>
      <c r="O100" s="8"/>
    </row>
    <row r="101" spans="1:15" x14ac:dyDescent="0.25">
      <c r="A101" s="7">
        <f>IF(ISBLANK(B101),"",COUNTA(B$2:$B101))</f>
        <v>100</v>
      </c>
      <c r="B101" s="54" t="str">
        <f>ISPLATNE_LISTE!B101</f>
        <v>Klub skokova u vodu Dupin</v>
      </c>
      <c r="C101" s="14" t="str">
        <f>ISPLATNE_LISTE!C101</f>
        <v>Pojedinacni</v>
      </c>
      <c r="D101" s="14" t="str">
        <f>ISPLATNE_LISTE!D101</f>
        <v>Skokovi u vodu</v>
      </c>
      <c r="E101" s="15" t="str">
        <f>ISPLATNE_LISTE!F101</f>
        <v>-</v>
      </c>
      <c r="F101" s="130" t="e">
        <f>ISPLATNE_LISTE!#REF!</f>
        <v>#REF!</v>
      </c>
      <c r="G101" s="131" t="e">
        <f>SUM(ISPLATNE_LISTE!#REF!)</f>
        <v>#REF!</v>
      </c>
      <c r="H101" s="132"/>
      <c r="I101" s="131" t="e">
        <f t="shared" si="2"/>
        <v>#REF!</v>
      </c>
      <c r="J101" s="21" t="e">
        <f t="shared" si="3"/>
        <v>#REF!</v>
      </c>
      <c r="K101" s="142"/>
      <c r="L101" s="8"/>
      <c r="M101" s="8"/>
      <c r="N101" s="8"/>
      <c r="O101" s="8"/>
    </row>
    <row r="102" spans="1:15" x14ac:dyDescent="0.25">
      <c r="A102" s="7">
        <f>IF(ISBLANK(B102),"",COUNTA(B$2:$B102))</f>
        <v>101</v>
      </c>
      <c r="B102" s="54" t="str">
        <f>ISPLATNE_LISTE!B102</f>
        <v>Plesni klub Lambada</v>
      </c>
      <c r="C102" s="14" t="str">
        <f>ISPLATNE_LISTE!C102</f>
        <v>Pojedinacni</v>
      </c>
      <c r="D102" s="14" t="str">
        <f>ISPLATNE_LISTE!D102</f>
        <v>Sportski ples</v>
      </c>
      <c r="E102" s="15" t="str">
        <f>ISPLATNE_LISTE!F102</f>
        <v>III</v>
      </c>
      <c r="F102" s="130" t="e">
        <f>ISPLATNE_LISTE!#REF!</f>
        <v>#REF!</v>
      </c>
      <c r="G102" s="131" t="e">
        <f>SUM(ISPLATNE_LISTE!#REF!)</f>
        <v>#REF!</v>
      </c>
      <c r="H102" s="132"/>
      <c r="I102" s="131" t="e">
        <f t="shared" si="2"/>
        <v>#REF!</v>
      </c>
      <c r="J102" s="21" t="e">
        <f t="shared" si="3"/>
        <v>#REF!</v>
      </c>
      <c r="K102" s="142"/>
      <c r="L102" s="8"/>
      <c r="M102" s="8"/>
      <c r="N102" s="8"/>
      <c r="O102" s="8"/>
    </row>
    <row r="103" spans="1:15" x14ac:dyDescent="0.25">
      <c r="A103" s="7">
        <f>IF(ISBLANK(B103),"",COUNTA(B$2:$B103))</f>
        <v>102</v>
      </c>
      <c r="B103" s="54" t="str">
        <f>ISPLATNE_LISTE!B103</f>
        <v>Plesni klub Lolita</v>
      </c>
      <c r="C103" s="14" t="str">
        <f>ISPLATNE_LISTE!C103</f>
        <v>Pojedinacni</v>
      </c>
      <c r="D103" s="14" t="str">
        <f>ISPLATNE_LISTE!D103</f>
        <v>Sportski ples</v>
      </c>
      <c r="E103" s="15" t="str">
        <f>ISPLATNE_LISTE!F103</f>
        <v>IV</v>
      </c>
      <c r="F103" s="130" t="e">
        <f>ISPLATNE_LISTE!#REF!</f>
        <v>#REF!</v>
      </c>
      <c r="G103" s="131" t="e">
        <f>SUM(ISPLATNE_LISTE!#REF!)</f>
        <v>#REF!</v>
      </c>
      <c r="H103" s="132"/>
      <c r="I103" s="131" t="e">
        <f t="shared" si="2"/>
        <v>#REF!</v>
      </c>
      <c r="J103" s="21" t="e">
        <f t="shared" si="3"/>
        <v>#REF!</v>
      </c>
      <c r="K103" s="142"/>
      <c r="L103" s="8"/>
      <c r="M103" s="8"/>
      <c r="N103" s="8"/>
      <c r="O103" s="8"/>
    </row>
    <row r="104" spans="1:15" x14ac:dyDescent="0.25">
      <c r="A104" s="7">
        <f>IF(ISBLANK(B104),"",COUNTA(B$2:$B104))</f>
        <v>103</v>
      </c>
      <c r="B104" s="54" t="str">
        <f>ISPLATNE_LISTE!B104</f>
        <v>Plesni klub Split</v>
      </c>
      <c r="C104" s="14" t="str">
        <f>ISPLATNE_LISTE!C104</f>
        <v>Pojedinacni</v>
      </c>
      <c r="D104" s="14" t="str">
        <f>ISPLATNE_LISTE!D104</f>
        <v>Sportski ples</v>
      </c>
      <c r="E104" s="15" t="str">
        <f>ISPLATNE_LISTE!F104</f>
        <v>II</v>
      </c>
      <c r="F104" s="130" t="e">
        <f>ISPLATNE_LISTE!#REF!</f>
        <v>#REF!</v>
      </c>
      <c r="G104" s="131" t="e">
        <f>SUM(ISPLATNE_LISTE!#REF!)</f>
        <v>#REF!</v>
      </c>
      <c r="H104" s="132"/>
      <c r="I104" s="131" t="e">
        <f t="shared" si="2"/>
        <v>#REF!</v>
      </c>
      <c r="J104" s="21" t="e">
        <f t="shared" si="3"/>
        <v>#REF!</v>
      </c>
      <c r="K104" s="142"/>
      <c r="L104" s="8"/>
      <c r="M104" s="8"/>
      <c r="N104" s="8"/>
      <c r="O104" s="8"/>
    </row>
    <row r="105" spans="1:15" x14ac:dyDescent="0.25">
      <c r="A105" s="7">
        <f>IF(ISBLANK(B105),"",COUNTA(B$2:$B105))</f>
        <v>104</v>
      </c>
      <c r="B105" s="54" t="str">
        <f>ISPLATNE_LISTE!B105</f>
        <v>Klub športskih ribolovaca Zenta</v>
      </c>
      <c r="C105" s="14" t="str">
        <f>ISPLATNE_LISTE!C105</f>
        <v>Pojedinacni</v>
      </c>
      <c r="D105" s="14" t="str">
        <f>ISPLATNE_LISTE!D105</f>
        <v>Sportski ribolov na moru</v>
      </c>
      <c r="E105" s="15" t="str">
        <f>ISPLATNE_LISTE!F105</f>
        <v>-</v>
      </c>
      <c r="F105" s="130" t="e">
        <f>ISPLATNE_LISTE!#REF!</f>
        <v>#REF!</v>
      </c>
      <c r="G105" s="131" t="e">
        <f>SUM(ISPLATNE_LISTE!#REF!)</f>
        <v>#REF!</v>
      </c>
      <c r="H105" s="132"/>
      <c r="I105" s="131" t="e">
        <f t="shared" si="2"/>
        <v>#REF!</v>
      </c>
      <c r="J105" s="21" t="e">
        <f t="shared" si="3"/>
        <v>#REF!</v>
      </c>
      <c r="K105" s="142"/>
      <c r="L105" s="8"/>
      <c r="M105" s="8"/>
      <c r="N105" s="8"/>
      <c r="O105" s="8"/>
    </row>
    <row r="106" spans="1:15" x14ac:dyDescent="0.25">
      <c r="A106" s="7">
        <f>IF(ISBLANK(B106),"",COUNTA(B$2:$B106))</f>
        <v>105</v>
      </c>
      <c r="B106" s="54" t="str">
        <f>ISPLATNE_LISTE!B106</f>
        <v>Športsko ribolovno društvo Žrnovnica</v>
      </c>
      <c r="C106" s="14" t="str">
        <f>ISPLATNE_LISTE!C106</f>
        <v>Pojedinacni</v>
      </c>
      <c r="D106" s="14" t="str">
        <f>ISPLATNE_LISTE!D106</f>
        <v>Sportski ribolov na slatkim vodama</v>
      </c>
      <c r="E106" s="15" t="str">
        <f>ISPLATNE_LISTE!F106</f>
        <v>-</v>
      </c>
      <c r="F106" s="130" t="e">
        <f>ISPLATNE_LISTE!#REF!</f>
        <v>#REF!</v>
      </c>
      <c r="G106" s="131" t="e">
        <f>SUM(ISPLATNE_LISTE!#REF!)</f>
        <v>#REF!</v>
      </c>
      <c r="H106" s="132"/>
      <c r="I106" s="131" t="e">
        <f t="shared" si="2"/>
        <v>#REF!</v>
      </c>
      <c r="J106" s="21" t="e">
        <f t="shared" si="3"/>
        <v>#REF!</v>
      </c>
      <c r="K106" s="142"/>
      <c r="L106" s="8"/>
      <c r="M106" s="8"/>
      <c r="N106" s="8"/>
      <c r="O106" s="8"/>
    </row>
    <row r="107" spans="1:15" x14ac:dyDescent="0.25">
      <c r="A107" s="7">
        <f>IF(ISBLANK(B107),"",COUNTA(B$2:$B107))</f>
        <v>106</v>
      </c>
      <c r="B107" s="54" t="str">
        <f>ISPLATNE_LISTE!B107</f>
        <v>Sportsko penjački klub CAF</v>
      </c>
      <c r="C107" s="14" t="str">
        <f>ISPLATNE_LISTE!C107</f>
        <v>Pojedinacni</v>
      </c>
      <c r="D107" s="14" t="str">
        <f>ISPLATNE_LISTE!D107</f>
        <v>Sportsko penjanje</v>
      </c>
      <c r="E107" s="15" t="str">
        <f>ISPLATNE_LISTE!F107</f>
        <v>-</v>
      </c>
      <c r="F107" s="130" t="e">
        <f>ISPLATNE_LISTE!#REF!</f>
        <v>#REF!</v>
      </c>
      <c r="G107" s="131" t="e">
        <f>SUM(ISPLATNE_LISTE!#REF!)</f>
        <v>#REF!</v>
      </c>
      <c r="H107" s="132"/>
      <c r="I107" s="131" t="e">
        <f t="shared" si="2"/>
        <v>#REF!</v>
      </c>
      <c r="J107" s="21" t="e">
        <f t="shared" si="3"/>
        <v>#REF!</v>
      </c>
      <c r="K107" s="142"/>
      <c r="L107" s="8"/>
      <c r="M107" s="8"/>
      <c r="N107" s="8"/>
      <c r="O107" s="8"/>
    </row>
    <row r="108" spans="1:15" x14ac:dyDescent="0.25">
      <c r="A108" s="7">
        <f>IF(ISBLANK(B108),"",COUNTA(B$2:$B108))</f>
        <v>107</v>
      </c>
      <c r="B108" s="54" t="str">
        <f>ISPLATNE_LISTE!B108</f>
        <v>Sportsko penjački klub Lapis</v>
      </c>
      <c r="C108" s="14" t="str">
        <f>ISPLATNE_LISTE!C108</f>
        <v>Pojedinacni</v>
      </c>
      <c r="D108" s="14" t="str">
        <f>ISPLATNE_LISTE!D108</f>
        <v>Sportsko penjanje</v>
      </c>
      <c r="E108" s="15" t="str">
        <f>ISPLATNE_LISTE!F108</f>
        <v>IV</v>
      </c>
      <c r="F108" s="130" t="e">
        <f>ISPLATNE_LISTE!#REF!</f>
        <v>#REF!</v>
      </c>
      <c r="G108" s="131" t="e">
        <f>SUM(ISPLATNE_LISTE!#REF!)</f>
        <v>#REF!</v>
      </c>
      <c r="H108" s="132"/>
      <c r="I108" s="131" t="e">
        <f t="shared" si="2"/>
        <v>#REF!</v>
      </c>
      <c r="J108" s="21" t="e">
        <f t="shared" si="3"/>
        <v>#REF!</v>
      </c>
      <c r="K108" s="142"/>
      <c r="L108" s="8"/>
      <c r="M108" s="8"/>
      <c r="N108" s="8"/>
      <c r="O108" s="8"/>
    </row>
    <row r="109" spans="1:15" x14ac:dyDescent="0.25">
      <c r="A109" s="7">
        <f>IF(ISBLANK(B109),"",COUNTA(B$2:$B109))</f>
        <v>108</v>
      </c>
      <c r="B109" s="54" t="str">
        <f>ISPLATNE_LISTE!B109</f>
        <v>Sportsko penjački klub Marulianus</v>
      </c>
      <c r="C109" s="14" t="str">
        <f>ISPLATNE_LISTE!C109</f>
        <v>Pojedinacni</v>
      </c>
      <c r="D109" s="14" t="str">
        <f>ISPLATNE_LISTE!D109</f>
        <v>Sportsko penjanje</v>
      </c>
      <c r="E109" s="15" t="str">
        <f>ISPLATNE_LISTE!F109</f>
        <v>III</v>
      </c>
      <c r="F109" s="130" t="e">
        <f>ISPLATNE_LISTE!#REF!</f>
        <v>#REF!</v>
      </c>
      <c r="G109" s="131" t="e">
        <f>SUM(ISPLATNE_LISTE!#REF!)</f>
        <v>#REF!</v>
      </c>
      <c r="H109" s="132"/>
      <c r="I109" s="131" t="e">
        <f t="shared" si="2"/>
        <v>#REF!</v>
      </c>
      <c r="J109" s="21" t="e">
        <f t="shared" si="3"/>
        <v>#REF!</v>
      </c>
      <c r="K109" s="142"/>
      <c r="L109" s="8"/>
      <c r="M109" s="8"/>
      <c r="N109" s="8"/>
      <c r="O109" s="8"/>
    </row>
    <row r="110" spans="1:15" x14ac:dyDescent="0.25">
      <c r="A110" s="7">
        <f>IF(ISBLANK(B110),"",COUNTA(B$2:$B110))</f>
        <v>109</v>
      </c>
      <c r="B110" s="54" t="str">
        <f>ISPLATNE_LISTE!B110</f>
        <v>Sportsko penjački klub Mosor</v>
      </c>
      <c r="C110" s="14" t="str">
        <f>ISPLATNE_LISTE!C110</f>
        <v>Pojedinacni</v>
      </c>
      <c r="D110" s="14" t="str">
        <f>ISPLATNE_LISTE!D110</f>
        <v>Sportsko penjanje</v>
      </c>
      <c r="E110" s="15" t="str">
        <f>ISPLATNE_LISTE!F110</f>
        <v>IV</v>
      </c>
      <c r="F110" s="130" t="e">
        <f>ISPLATNE_LISTE!#REF!</f>
        <v>#REF!</v>
      </c>
      <c r="G110" s="131" t="e">
        <f>SUM(ISPLATNE_LISTE!#REF!)</f>
        <v>#REF!</v>
      </c>
      <c r="H110" s="132"/>
      <c r="I110" s="131" t="e">
        <f t="shared" si="2"/>
        <v>#REF!</v>
      </c>
      <c r="J110" s="21" t="e">
        <f t="shared" si="3"/>
        <v>#REF!</v>
      </c>
      <c r="K110" s="142"/>
      <c r="L110" s="8"/>
      <c r="M110" s="8"/>
      <c r="N110" s="8"/>
      <c r="O110" s="8"/>
    </row>
    <row r="111" spans="1:15" x14ac:dyDescent="0.25">
      <c r="A111" s="7">
        <f>IF(ISBLANK(B111),"",COUNTA(B$2:$B111))</f>
        <v>110</v>
      </c>
      <c r="B111" s="54" t="str">
        <f>ISPLATNE_LISTE!B111</f>
        <v>Stolnoteniski klub Spin</v>
      </c>
      <c r="C111" s="14" t="str">
        <f>ISPLATNE_LISTE!C111</f>
        <v>Pojedinacni</v>
      </c>
      <c r="D111" s="14" t="str">
        <f>ISPLATNE_LISTE!D111</f>
        <v>Stolni tenis</v>
      </c>
      <c r="E111" s="15" t="str">
        <f>ISPLATNE_LISTE!F111</f>
        <v>-</v>
      </c>
      <c r="F111" s="130" t="e">
        <f>ISPLATNE_LISTE!#REF!</f>
        <v>#REF!</v>
      </c>
      <c r="G111" s="131" t="e">
        <f>SUM(ISPLATNE_LISTE!#REF!)</f>
        <v>#REF!</v>
      </c>
      <c r="H111" s="132"/>
      <c r="I111" s="131" t="e">
        <f t="shared" si="2"/>
        <v>#REF!</v>
      </c>
      <c r="J111" s="21" t="e">
        <f t="shared" si="3"/>
        <v>#REF!</v>
      </c>
      <c r="K111" s="142"/>
      <c r="L111" s="8"/>
      <c r="M111" s="8"/>
      <c r="N111" s="8"/>
      <c r="O111" s="8"/>
    </row>
    <row r="112" spans="1:15" x14ac:dyDescent="0.25">
      <c r="A112" s="7">
        <f>IF(ISBLANK(B112),"",COUNTA(B$2:$B112))</f>
        <v>111</v>
      </c>
      <c r="B112" s="54" t="str">
        <f>ISPLATNE_LISTE!B112</f>
        <v>Stolnoteniski klub Split</v>
      </c>
      <c r="C112" s="55" t="str">
        <f>ISPLATNE_LISTE!C112</f>
        <v>Pojedinacni</v>
      </c>
      <c r="D112" s="55" t="str">
        <f>ISPLATNE_LISTE!D112</f>
        <v>Stolni tenis</v>
      </c>
      <c r="E112" s="56" t="str">
        <f>ISPLATNE_LISTE!F112</f>
        <v>III</v>
      </c>
      <c r="F112" s="130" t="e">
        <f>ISPLATNE_LISTE!#REF!</f>
        <v>#REF!</v>
      </c>
      <c r="G112" s="131" t="e">
        <f>SUM(ISPLATNE_LISTE!#REF!)</f>
        <v>#REF!</v>
      </c>
      <c r="H112" s="132"/>
      <c r="I112" s="131" t="e">
        <f t="shared" si="2"/>
        <v>#REF!</v>
      </c>
      <c r="J112" s="21" t="e">
        <f t="shared" si="3"/>
        <v>#REF!</v>
      </c>
      <c r="K112" s="143"/>
      <c r="L112" s="8"/>
      <c r="M112" s="8"/>
      <c r="N112" s="8"/>
      <c r="O112" s="8"/>
    </row>
    <row r="113" spans="1:15" x14ac:dyDescent="0.25">
      <c r="A113" s="7">
        <f>IF(ISBLANK(B113),"",COUNTA(B$2:$B113))</f>
        <v>112</v>
      </c>
      <c r="B113" s="54" t="str">
        <f>ISPLATNE_LISTE!B113</f>
        <v>Streličarski klub Dalmacija</v>
      </c>
      <c r="C113" s="14" t="str">
        <f>ISPLATNE_LISTE!C113</f>
        <v>Pojedinacni</v>
      </c>
      <c r="D113" s="14" t="str">
        <f>ISPLATNE_LISTE!D113</f>
        <v>Streličarstvo</v>
      </c>
      <c r="E113" s="15" t="str">
        <f>ISPLATNE_LISTE!F113</f>
        <v>-</v>
      </c>
      <c r="F113" s="130" t="e">
        <f>ISPLATNE_LISTE!#REF!</f>
        <v>#REF!</v>
      </c>
      <c r="G113" s="131" t="e">
        <f>SUM(ISPLATNE_LISTE!#REF!)</f>
        <v>#REF!</v>
      </c>
      <c r="H113" s="132"/>
      <c r="I113" s="131" t="e">
        <f t="shared" si="2"/>
        <v>#REF!</v>
      </c>
      <c r="J113" s="21" t="e">
        <f t="shared" si="3"/>
        <v>#REF!</v>
      </c>
      <c r="K113" s="142"/>
      <c r="L113" s="8"/>
      <c r="M113" s="8"/>
      <c r="N113" s="8"/>
      <c r="O113" s="8"/>
    </row>
    <row r="114" spans="1:15" x14ac:dyDescent="0.25">
      <c r="A114" s="7">
        <f>IF(ISBLANK(B114),"",COUNTA(B$2:$B114))</f>
        <v>113</v>
      </c>
      <c r="B114" s="54" t="str">
        <f>ISPLATNE_LISTE!B114</f>
        <v>Streljački klub Centar</v>
      </c>
      <c r="C114" s="14" t="str">
        <f>ISPLATNE_LISTE!C114</f>
        <v>Pojedinacni</v>
      </c>
      <c r="D114" s="14" t="str">
        <f>ISPLATNE_LISTE!D114</f>
        <v>Streljastvo</v>
      </c>
      <c r="E114" s="15" t="str">
        <f>ISPLATNE_LISTE!F114</f>
        <v>III</v>
      </c>
      <c r="F114" s="130" t="e">
        <f>ISPLATNE_LISTE!#REF!</f>
        <v>#REF!</v>
      </c>
      <c r="G114" s="131" t="e">
        <f>SUM(ISPLATNE_LISTE!#REF!)</f>
        <v>#REF!</v>
      </c>
      <c r="H114" s="132"/>
      <c r="I114" s="131" t="e">
        <f t="shared" si="2"/>
        <v>#REF!</v>
      </c>
      <c r="J114" s="21" t="e">
        <f t="shared" si="3"/>
        <v>#REF!</v>
      </c>
      <c r="K114" s="142"/>
      <c r="L114" s="8"/>
      <c r="M114" s="8"/>
      <c r="N114" s="8"/>
      <c r="O114" s="8"/>
    </row>
    <row r="115" spans="1:15" x14ac:dyDescent="0.25">
      <c r="A115" s="7">
        <f>IF(ISBLANK(B115),"",COUNTA(B$2:$B115))</f>
        <v>114</v>
      </c>
      <c r="B115" s="54" t="str">
        <f>ISPLATNE_LISTE!B115</f>
        <v>Šahovski klub Bačvice</v>
      </c>
      <c r="C115" s="14" t="str">
        <f>ISPLATNE_LISTE!C115</f>
        <v>Pojedinacni</v>
      </c>
      <c r="D115" s="14" t="str">
        <f>ISPLATNE_LISTE!D115</f>
        <v>Šah</v>
      </c>
      <c r="E115" s="15" t="str">
        <f>ISPLATNE_LISTE!F115</f>
        <v>-</v>
      </c>
      <c r="F115" s="130" t="e">
        <f>ISPLATNE_LISTE!#REF!</f>
        <v>#REF!</v>
      </c>
      <c r="G115" s="131" t="e">
        <f>SUM(ISPLATNE_LISTE!#REF!)</f>
        <v>#REF!</v>
      </c>
      <c r="H115" s="132"/>
      <c r="I115" s="131" t="e">
        <f t="shared" si="2"/>
        <v>#REF!</v>
      </c>
      <c r="J115" s="21" t="e">
        <f t="shared" si="3"/>
        <v>#REF!</v>
      </c>
      <c r="K115" s="142"/>
      <c r="L115" s="8"/>
      <c r="M115" s="8"/>
      <c r="N115" s="8"/>
      <c r="O115" s="8"/>
    </row>
    <row r="116" spans="1:15" x14ac:dyDescent="0.25">
      <c r="A116" s="7">
        <f>IF(ISBLANK(B116),"",COUNTA(B$2:$B116))</f>
        <v>115</v>
      </c>
      <c r="B116" s="54" t="str">
        <f>ISPLATNE_LISTE!B116</f>
        <v>Šahovski klub Brda</v>
      </c>
      <c r="C116" s="14" t="str">
        <f>ISPLATNE_LISTE!C116</f>
        <v>Pojedinacni</v>
      </c>
      <c r="D116" s="14" t="str">
        <f>ISPLATNE_LISTE!D116</f>
        <v>Šah</v>
      </c>
      <c r="E116" s="15" t="str">
        <f>ISPLATNE_LISTE!F116</f>
        <v>IV</v>
      </c>
      <c r="F116" s="130" t="e">
        <f>ISPLATNE_LISTE!#REF!</f>
        <v>#REF!</v>
      </c>
      <c r="G116" s="131" t="e">
        <f>SUM(ISPLATNE_LISTE!#REF!)</f>
        <v>#REF!</v>
      </c>
      <c r="H116" s="132"/>
      <c r="I116" s="131" t="e">
        <f t="shared" si="2"/>
        <v>#REF!</v>
      </c>
      <c r="J116" s="21" t="e">
        <f t="shared" si="3"/>
        <v>#REF!</v>
      </c>
      <c r="K116" s="142"/>
      <c r="L116" s="8"/>
      <c r="M116" s="8"/>
      <c r="N116" s="8"/>
      <c r="O116" s="8"/>
    </row>
    <row r="117" spans="1:15" x14ac:dyDescent="0.25">
      <c r="A117" s="7">
        <f>IF(ISBLANK(B117),"",COUNTA(B$2:$B117))</f>
        <v>116</v>
      </c>
      <c r="B117" s="54" t="str">
        <f>ISPLATNE_LISTE!B117</f>
        <v>Šahovski klub Mornar</v>
      </c>
      <c r="C117" s="14" t="str">
        <f>ISPLATNE_LISTE!C117</f>
        <v>Pojedinacni</v>
      </c>
      <c r="D117" s="14" t="str">
        <f>ISPLATNE_LISTE!D117</f>
        <v>Šah</v>
      </c>
      <c r="E117" s="15" t="str">
        <f>ISPLATNE_LISTE!F117</f>
        <v>III</v>
      </c>
      <c r="F117" s="130" t="e">
        <f>ISPLATNE_LISTE!#REF!</f>
        <v>#REF!</v>
      </c>
      <c r="G117" s="131" t="e">
        <f>SUM(ISPLATNE_LISTE!#REF!)</f>
        <v>#REF!</v>
      </c>
      <c r="H117" s="132"/>
      <c r="I117" s="131" t="e">
        <f t="shared" si="2"/>
        <v>#REF!</v>
      </c>
      <c r="J117" s="21" t="e">
        <f t="shared" si="3"/>
        <v>#REF!</v>
      </c>
      <c r="K117" s="142"/>
      <c r="L117" s="8"/>
      <c r="M117" s="8"/>
      <c r="N117" s="8"/>
      <c r="O117" s="8"/>
    </row>
    <row r="118" spans="1:15" x14ac:dyDescent="0.25">
      <c r="A118" s="7">
        <f>IF(ISBLANK(B118),"",COUNTA(B$2:$B118))</f>
        <v>117</v>
      </c>
      <c r="B118" s="54" t="str">
        <f>ISPLATNE_LISTE!B118</f>
        <v>Šahovski klub Student</v>
      </c>
      <c r="C118" s="55" t="str">
        <f>ISPLATNE_LISTE!C118</f>
        <v>Pojedinacni</v>
      </c>
      <c r="D118" s="55" t="str">
        <f>ISPLATNE_LISTE!D118</f>
        <v>Šah</v>
      </c>
      <c r="E118" s="56" t="str">
        <f>ISPLATNE_LISTE!F118</f>
        <v>-</v>
      </c>
      <c r="F118" s="130" t="e">
        <f>ISPLATNE_LISTE!#REF!</f>
        <v>#REF!</v>
      </c>
      <c r="G118" s="131" t="e">
        <f>SUM(ISPLATNE_LISTE!#REF!)</f>
        <v>#REF!</v>
      </c>
      <c r="H118" s="132"/>
      <c r="I118" s="131" t="e">
        <f t="shared" si="2"/>
        <v>#REF!</v>
      </c>
      <c r="J118" s="21" t="e">
        <f t="shared" si="3"/>
        <v>#REF!</v>
      </c>
      <c r="K118" s="143"/>
      <c r="L118" s="8"/>
      <c r="M118" s="8"/>
      <c r="N118" s="8"/>
      <c r="O118" s="8"/>
    </row>
    <row r="119" spans="1:15" x14ac:dyDescent="0.25">
      <c r="A119" s="7">
        <f>IF(ISBLANK(B119),"",COUNTA(B$2:$B119))</f>
        <v>118</v>
      </c>
      <c r="B119" s="54" t="str">
        <f>ISPLATNE_LISTE!B119</f>
        <v>Muški taekwondo klub Marjan</v>
      </c>
      <c r="C119" s="14" t="str">
        <f>ISPLATNE_LISTE!C119</f>
        <v>Pojedinacni</v>
      </c>
      <c r="D119" s="14" t="str">
        <f>ISPLATNE_LISTE!D119</f>
        <v>Taekwondo</v>
      </c>
      <c r="E119" s="15" t="str">
        <f>ISPLATNE_LISTE!F119</f>
        <v>I</v>
      </c>
      <c r="F119" s="130" t="e">
        <f>ISPLATNE_LISTE!#REF!</f>
        <v>#REF!</v>
      </c>
      <c r="G119" s="131" t="e">
        <f>SUM(ISPLATNE_LISTE!#REF!)</f>
        <v>#REF!</v>
      </c>
      <c r="H119" s="132"/>
      <c r="I119" s="131" t="e">
        <f t="shared" si="2"/>
        <v>#REF!</v>
      </c>
      <c r="J119" s="21" t="e">
        <f t="shared" si="3"/>
        <v>#REF!</v>
      </c>
      <c r="K119" s="142"/>
      <c r="L119" s="8"/>
      <c r="M119" s="8"/>
      <c r="N119" s="8"/>
      <c r="O119" s="8"/>
    </row>
    <row r="120" spans="1:15" x14ac:dyDescent="0.25">
      <c r="A120" s="7">
        <f>IF(ISBLANK(B120),"",COUNTA(B$2:$B120))</f>
        <v>119</v>
      </c>
      <c r="B120" s="54" t="str">
        <f>ISPLATNE_LISTE!B120</f>
        <v>Taekwondo klub Energy</v>
      </c>
      <c r="C120" s="14" t="str">
        <f>ISPLATNE_LISTE!C120</f>
        <v>Pojedinacni</v>
      </c>
      <c r="D120" s="14" t="str">
        <f>ISPLATNE_LISTE!D120</f>
        <v>Taekwondo</v>
      </c>
      <c r="E120" s="15" t="str">
        <f>ISPLATNE_LISTE!F120</f>
        <v>IV</v>
      </c>
      <c r="F120" s="130" t="e">
        <f>ISPLATNE_LISTE!#REF!</f>
        <v>#REF!</v>
      </c>
      <c r="G120" s="131" t="e">
        <f>SUM(ISPLATNE_LISTE!#REF!)</f>
        <v>#REF!</v>
      </c>
      <c r="H120" s="132"/>
      <c r="I120" s="131" t="e">
        <f t="shared" si="2"/>
        <v>#REF!</v>
      </c>
      <c r="J120" s="21" t="e">
        <f t="shared" si="3"/>
        <v>#REF!</v>
      </c>
      <c r="K120" s="142"/>
      <c r="L120" s="8"/>
      <c r="M120" s="8"/>
      <c r="N120" s="8"/>
      <c r="O120" s="8"/>
    </row>
    <row r="121" spans="1:15" x14ac:dyDescent="0.25">
      <c r="A121" s="7">
        <f>IF(ISBLANK(B121),"",COUNTA(B$2:$B121))</f>
        <v>120</v>
      </c>
      <c r="B121" s="54" t="str">
        <f>ISPLATNE_LISTE!B121</f>
        <v>Taekwondo klub Galeb</v>
      </c>
      <c r="C121" s="14" t="str">
        <f>ISPLATNE_LISTE!C121</f>
        <v>Pojedinacni</v>
      </c>
      <c r="D121" s="14" t="str">
        <f>ISPLATNE_LISTE!D121</f>
        <v>Taekwondo</v>
      </c>
      <c r="E121" s="15" t="str">
        <f>ISPLATNE_LISTE!F121</f>
        <v>-</v>
      </c>
      <c r="F121" s="130" t="e">
        <f>ISPLATNE_LISTE!#REF!</f>
        <v>#REF!</v>
      </c>
      <c r="G121" s="131" t="e">
        <f>SUM(ISPLATNE_LISTE!#REF!)</f>
        <v>#REF!</v>
      </c>
      <c r="H121" s="132"/>
      <c r="I121" s="131" t="e">
        <f t="shared" si="2"/>
        <v>#REF!</v>
      </c>
      <c r="J121" s="21" t="e">
        <f t="shared" si="3"/>
        <v>#REF!</v>
      </c>
      <c r="K121" s="142"/>
      <c r="L121" s="8"/>
      <c r="M121" s="8"/>
      <c r="N121" s="8"/>
      <c r="O121" s="8"/>
    </row>
    <row r="122" spans="1:15" x14ac:dyDescent="0.25">
      <c r="A122" s="7">
        <f>IF(ISBLANK(B122),"",COUNTA(B$2:$B122))</f>
        <v>121</v>
      </c>
      <c r="B122" s="54" t="str">
        <f>ISPLATNE_LISTE!B122</f>
        <v>Taekwondo klub Lotus</v>
      </c>
      <c r="C122" s="14" t="str">
        <f>ISPLATNE_LISTE!C122</f>
        <v>Pojedinacni</v>
      </c>
      <c r="D122" s="14" t="str">
        <f>ISPLATNE_LISTE!D122</f>
        <v>Taekwondo</v>
      </c>
      <c r="E122" s="15" t="str">
        <f>ISPLATNE_LISTE!F122</f>
        <v>-</v>
      </c>
      <c r="F122" s="130" t="e">
        <f>ISPLATNE_LISTE!#REF!</f>
        <v>#REF!</v>
      </c>
      <c r="G122" s="131" t="e">
        <f>SUM(ISPLATNE_LISTE!#REF!)</f>
        <v>#REF!</v>
      </c>
      <c r="H122" s="132"/>
      <c r="I122" s="131" t="e">
        <f t="shared" si="2"/>
        <v>#REF!</v>
      </c>
      <c r="J122" s="21" t="e">
        <f t="shared" si="3"/>
        <v>#REF!</v>
      </c>
      <c r="K122" s="142"/>
      <c r="L122" s="8"/>
      <c r="M122" s="8"/>
      <c r="N122" s="8"/>
      <c r="O122" s="8"/>
    </row>
    <row r="123" spans="1:15" x14ac:dyDescent="0.25">
      <c r="A123" s="7">
        <f>IF(ISBLANK(B123),"",COUNTA(B$2:$B123))</f>
        <v>122</v>
      </c>
      <c r="B123" s="54" t="str">
        <f>ISPLATNE_LISTE!B123</f>
        <v>Taekwondo klub Marjan</v>
      </c>
      <c r="C123" s="55" t="str">
        <f>ISPLATNE_LISTE!C123</f>
        <v>Pojedinacni</v>
      </c>
      <c r="D123" s="55" t="str">
        <f>ISPLATNE_LISTE!D123</f>
        <v>Taekwondo</v>
      </c>
      <c r="E123" s="56" t="str">
        <f>ISPLATNE_LISTE!F123</f>
        <v>I</v>
      </c>
      <c r="F123" s="130" t="e">
        <f>ISPLATNE_LISTE!#REF!</f>
        <v>#REF!</v>
      </c>
      <c r="G123" s="131" t="e">
        <f>SUM(ISPLATNE_LISTE!#REF!)</f>
        <v>#REF!</v>
      </c>
      <c r="H123" s="132"/>
      <c r="I123" s="131" t="e">
        <f t="shared" si="2"/>
        <v>#REF!</v>
      </c>
      <c r="J123" s="21" t="e">
        <f t="shared" si="3"/>
        <v>#REF!</v>
      </c>
      <c r="K123" s="143"/>
      <c r="L123" s="8"/>
      <c r="M123" s="8"/>
      <c r="N123" s="8"/>
      <c r="O123" s="8"/>
    </row>
    <row r="124" spans="1:15" x14ac:dyDescent="0.25">
      <c r="A124" s="7">
        <f>IF(ISBLANK(B124),"",COUNTA(B$2:$B124))</f>
        <v>123</v>
      </c>
      <c r="B124" s="54" t="str">
        <f>ISPLATNE_LISTE!B124</f>
        <v>Taekwondo klub Monter</v>
      </c>
      <c r="C124" s="51" t="str">
        <f>ISPLATNE_LISTE!C124</f>
        <v>Pojedinacni</v>
      </c>
      <c r="D124" s="51" t="str">
        <f>ISPLATNE_LISTE!D124</f>
        <v>Taekwondo</v>
      </c>
      <c r="E124" s="52" t="str">
        <f>ISPLATNE_LISTE!F124</f>
        <v>II</v>
      </c>
      <c r="F124" s="130" t="e">
        <f>ISPLATNE_LISTE!#REF!</f>
        <v>#REF!</v>
      </c>
      <c r="G124" s="131" t="e">
        <f>SUM(ISPLATNE_LISTE!#REF!)</f>
        <v>#REF!</v>
      </c>
      <c r="H124" s="132"/>
      <c r="I124" s="131" t="e">
        <f t="shared" si="2"/>
        <v>#REF!</v>
      </c>
      <c r="J124" s="21" t="e">
        <f t="shared" si="3"/>
        <v>#REF!</v>
      </c>
      <c r="K124" s="144"/>
      <c r="L124" s="8"/>
      <c r="M124" s="8"/>
      <c r="N124" s="8"/>
      <c r="O124" s="8"/>
    </row>
    <row r="125" spans="1:15" x14ac:dyDescent="0.25">
      <c r="A125" s="7">
        <f>IF(ISBLANK(B125),"",COUNTA(B$2:$B125))</f>
        <v>124</v>
      </c>
      <c r="B125" s="54" t="str">
        <f>ISPLATNE_LISTE!B125</f>
        <v>Taekwondo klub St kwan</v>
      </c>
      <c r="C125" s="55" t="str">
        <f>ISPLATNE_LISTE!C125</f>
        <v>Pojedinacni</v>
      </c>
      <c r="D125" s="55" t="str">
        <f>ISPLATNE_LISTE!D125</f>
        <v>Taekwondo</v>
      </c>
      <c r="E125" s="56" t="str">
        <f>ISPLATNE_LISTE!F125</f>
        <v>IV</v>
      </c>
      <c r="F125" s="130" t="e">
        <f>ISPLATNE_LISTE!#REF!</f>
        <v>#REF!</v>
      </c>
      <c r="G125" s="131" t="e">
        <f>SUM(ISPLATNE_LISTE!#REF!)</f>
        <v>#REF!</v>
      </c>
      <c r="H125" s="132"/>
      <c r="I125" s="131" t="e">
        <f t="shared" si="2"/>
        <v>#REF!</v>
      </c>
      <c r="J125" s="21" t="e">
        <f t="shared" si="3"/>
        <v>#REF!</v>
      </c>
      <c r="K125" s="143"/>
      <c r="L125" s="8"/>
      <c r="M125" s="8"/>
      <c r="N125" s="8"/>
      <c r="O125" s="8"/>
    </row>
    <row r="126" spans="1:15" x14ac:dyDescent="0.25">
      <c r="A126" s="7">
        <f>IF(ISBLANK(B126),"",COUNTA(B$2:$B126))</f>
        <v>125</v>
      </c>
      <c r="B126" s="54" t="str">
        <f>ISPLATNE_LISTE!B126</f>
        <v>Klub tajlandskog boksa Flash</v>
      </c>
      <c r="C126" s="14" t="str">
        <f>ISPLATNE_LISTE!C126</f>
        <v>Pojedinacni</v>
      </c>
      <c r="D126" s="14" t="str">
        <f>ISPLATNE_LISTE!D126</f>
        <v>Tajlandski boks</v>
      </c>
      <c r="E126" s="15" t="str">
        <f>ISPLATNE_LISTE!F126</f>
        <v>IV</v>
      </c>
      <c r="F126" s="130" t="e">
        <f>ISPLATNE_LISTE!#REF!</f>
        <v>#REF!</v>
      </c>
      <c r="G126" s="131" t="e">
        <f>SUM(ISPLATNE_LISTE!#REF!)</f>
        <v>#REF!</v>
      </c>
      <c r="H126" s="132"/>
      <c r="I126" s="131" t="e">
        <f t="shared" si="2"/>
        <v>#REF!</v>
      </c>
      <c r="J126" s="21" t="e">
        <f t="shared" si="3"/>
        <v>#REF!</v>
      </c>
      <c r="K126" s="142"/>
      <c r="L126" s="8"/>
      <c r="M126" s="8"/>
      <c r="N126" s="8"/>
      <c r="O126" s="8"/>
    </row>
    <row r="127" spans="1:15" x14ac:dyDescent="0.25">
      <c r="A127" s="7">
        <f>IF(ISBLANK(B127),"",COUNTA(B$2:$B127))</f>
        <v>126</v>
      </c>
      <c r="B127" s="54" t="str">
        <f>ISPLATNE_LISTE!B127</f>
        <v>Klub tajlandskog boksa Marjan</v>
      </c>
      <c r="C127" s="55" t="str">
        <f>ISPLATNE_LISTE!C127</f>
        <v>Pojedinacni</v>
      </c>
      <c r="D127" s="55" t="str">
        <f>ISPLATNE_LISTE!D127</f>
        <v>Tajlandski boks</v>
      </c>
      <c r="E127" s="56" t="str">
        <f>ISPLATNE_LISTE!F127</f>
        <v>-</v>
      </c>
      <c r="F127" s="130" t="e">
        <f>ISPLATNE_LISTE!#REF!</f>
        <v>#REF!</v>
      </c>
      <c r="G127" s="131" t="e">
        <f>SUM(ISPLATNE_LISTE!#REF!)</f>
        <v>#REF!</v>
      </c>
      <c r="H127" s="132"/>
      <c r="I127" s="131" t="e">
        <f t="shared" si="2"/>
        <v>#REF!</v>
      </c>
      <c r="J127" s="21" t="e">
        <f t="shared" si="3"/>
        <v>#REF!</v>
      </c>
      <c r="K127" s="143"/>
      <c r="L127" s="8"/>
      <c r="M127" s="8"/>
      <c r="N127" s="8"/>
      <c r="O127" s="8"/>
    </row>
    <row r="128" spans="1:15" x14ac:dyDescent="0.25">
      <c r="A128" s="7">
        <f>IF(ISBLANK(B128),"",COUNTA(B$2:$B128))</f>
        <v>127</v>
      </c>
      <c r="B128" s="54" t="str">
        <f>ISPLATNE_LISTE!B128</f>
        <v>Klub tajlandskog boksa Marjan 1975</v>
      </c>
      <c r="C128" s="14" t="str">
        <f>ISPLATNE_LISTE!C128</f>
        <v>Pojedinacni</v>
      </c>
      <c r="D128" s="14" t="str">
        <f>ISPLATNE_LISTE!D128</f>
        <v>Tajlandski boks</v>
      </c>
      <c r="E128" s="15" t="str">
        <f>ISPLATNE_LISTE!F128</f>
        <v>-</v>
      </c>
      <c r="F128" s="130" t="e">
        <f>ISPLATNE_LISTE!#REF!</f>
        <v>#REF!</v>
      </c>
      <c r="G128" s="131" t="e">
        <f>SUM(ISPLATNE_LISTE!#REF!)</f>
        <v>#REF!</v>
      </c>
      <c r="H128" s="132"/>
      <c r="I128" s="131" t="e">
        <f t="shared" si="2"/>
        <v>#REF!</v>
      </c>
      <c r="J128" s="21" t="e">
        <f t="shared" si="3"/>
        <v>#REF!</v>
      </c>
      <c r="K128" s="142"/>
      <c r="L128" s="8"/>
      <c r="M128" s="8"/>
      <c r="N128" s="8"/>
      <c r="O128" s="8"/>
    </row>
    <row r="129" spans="1:15" x14ac:dyDescent="0.25">
      <c r="A129" s="7">
        <f>IF(ISBLANK(B129),"",COUNTA(B$2:$B129))</f>
        <v>128</v>
      </c>
      <c r="B129" s="54" t="str">
        <f>ISPLATNE_LISTE!B129</f>
        <v>Klub tajlandskog boksa Marjan 2015</v>
      </c>
      <c r="C129" s="55" t="str">
        <f>ISPLATNE_LISTE!C129</f>
        <v>Pojedinacni</v>
      </c>
      <c r="D129" s="55" t="str">
        <f>ISPLATNE_LISTE!D129</f>
        <v>Tajlandski boks</v>
      </c>
      <c r="E129" s="56" t="str">
        <f>ISPLATNE_LISTE!F129</f>
        <v>-</v>
      </c>
      <c r="F129" s="130" t="e">
        <f>ISPLATNE_LISTE!#REF!</f>
        <v>#REF!</v>
      </c>
      <c r="G129" s="131" t="e">
        <f>SUM(ISPLATNE_LISTE!#REF!)</f>
        <v>#REF!</v>
      </c>
      <c r="H129" s="132"/>
      <c r="I129" s="131" t="e">
        <f t="shared" ref="I129:I140" si="4">H129-G129</f>
        <v>#REF!</v>
      </c>
      <c r="J129" s="21" t="e">
        <f t="shared" ref="J129:J145" si="5">IF(G129=0,0,H129/G129)</f>
        <v>#REF!</v>
      </c>
      <c r="K129" s="143"/>
      <c r="L129" s="8"/>
      <c r="M129" s="8"/>
      <c r="N129" s="8"/>
      <c r="O129" s="8"/>
    </row>
    <row r="130" spans="1:15" x14ac:dyDescent="0.25">
      <c r="A130" s="7">
        <f>IF(ISBLANK(B130),"",COUNTA(B$2:$B130))</f>
        <v>129</v>
      </c>
      <c r="B130" s="54" t="str">
        <f>ISPLATNE_LISTE!B130</f>
        <v>Klub tajlandskog boksa Split</v>
      </c>
      <c r="C130" s="14" t="str">
        <f>ISPLATNE_LISTE!C130</f>
        <v>Pojedinacni</v>
      </c>
      <c r="D130" s="14" t="str">
        <f>ISPLATNE_LISTE!D130</f>
        <v>Tajlandski boks</v>
      </c>
      <c r="E130" s="15" t="str">
        <f>ISPLATNE_LISTE!F130</f>
        <v>III</v>
      </c>
      <c r="F130" s="130" t="e">
        <f>ISPLATNE_LISTE!#REF!</f>
        <v>#REF!</v>
      </c>
      <c r="G130" s="131" t="e">
        <f>SUM(ISPLATNE_LISTE!#REF!)</f>
        <v>#REF!</v>
      </c>
      <c r="H130" s="132"/>
      <c r="I130" s="131" t="e">
        <f t="shared" si="4"/>
        <v>#REF!</v>
      </c>
      <c r="J130" s="21" t="e">
        <f t="shared" si="5"/>
        <v>#REF!</v>
      </c>
      <c r="K130" s="142"/>
      <c r="L130" s="8"/>
      <c r="M130" s="8"/>
      <c r="N130" s="8"/>
      <c r="O130" s="8"/>
    </row>
    <row r="131" spans="1:15" x14ac:dyDescent="0.25">
      <c r="A131" s="7">
        <f>IF(ISBLANK(B131),"",COUNTA(B$2:$B131))</f>
        <v>130</v>
      </c>
      <c r="B131" s="54" t="str">
        <f>ISPLATNE_LISTE!B131</f>
        <v>Tenis kamp Stobreč</v>
      </c>
      <c r="C131" s="14" t="str">
        <f>ISPLATNE_LISTE!C131</f>
        <v>Pojedinacni</v>
      </c>
      <c r="D131" s="14" t="str">
        <f>ISPLATNE_LISTE!D131</f>
        <v>Tenis</v>
      </c>
      <c r="E131" s="15" t="str">
        <f>ISPLATNE_LISTE!F131</f>
        <v>-</v>
      </c>
      <c r="F131" s="130" t="e">
        <f>ISPLATNE_LISTE!#REF!</f>
        <v>#REF!</v>
      </c>
      <c r="G131" s="131" t="e">
        <f>SUM(ISPLATNE_LISTE!#REF!)</f>
        <v>#REF!</v>
      </c>
      <c r="H131" s="132"/>
      <c r="I131" s="131" t="e">
        <f t="shared" si="4"/>
        <v>#REF!</v>
      </c>
      <c r="J131" s="21" t="e">
        <f t="shared" si="5"/>
        <v>#REF!</v>
      </c>
      <c r="K131" s="142"/>
      <c r="L131" s="8"/>
      <c r="M131" s="8"/>
      <c r="N131" s="8"/>
      <c r="O131" s="8"/>
    </row>
    <row r="132" spans="1:15" x14ac:dyDescent="0.25">
      <c r="A132" s="7">
        <f>IF(ISBLANK(B132),"",COUNTA(B$2:$B132))</f>
        <v>131</v>
      </c>
      <c r="B132" s="54" t="str">
        <f>ISPLATNE_LISTE!B132</f>
        <v>Tenis klub Pomak</v>
      </c>
      <c r="C132" s="14" t="str">
        <f>ISPLATNE_LISTE!C132</f>
        <v>Pojedinacni</v>
      </c>
      <c r="D132" s="14" t="str">
        <f>ISPLATNE_LISTE!D132</f>
        <v>Tenis</v>
      </c>
      <c r="E132" s="15" t="str">
        <f>ISPLATNE_LISTE!F132</f>
        <v>II</v>
      </c>
      <c r="F132" s="130" t="e">
        <f>ISPLATNE_LISTE!#REF!</f>
        <v>#REF!</v>
      </c>
      <c r="G132" s="131" t="e">
        <f>SUM(ISPLATNE_LISTE!#REF!)</f>
        <v>#REF!</v>
      </c>
      <c r="H132" s="132"/>
      <c r="I132" s="131" t="e">
        <f t="shared" si="4"/>
        <v>#REF!</v>
      </c>
      <c r="J132" s="21" t="e">
        <f t="shared" si="5"/>
        <v>#REF!</v>
      </c>
      <c r="K132" s="142"/>
      <c r="L132" s="8"/>
      <c r="M132" s="8"/>
      <c r="N132" s="8"/>
      <c r="O132" s="8"/>
    </row>
    <row r="133" spans="1:15" x14ac:dyDescent="0.25">
      <c r="A133" s="7">
        <f>IF(ISBLANK(B133),"",COUNTA(B$2:$B133))</f>
        <v>132</v>
      </c>
      <c r="B133" s="54" t="str">
        <f>ISPLATNE_LISTE!B133</f>
        <v>Tenis klub Split 1950</v>
      </c>
      <c r="C133" s="14" t="str">
        <f>ISPLATNE_LISTE!C133</f>
        <v>Pojedinacni</v>
      </c>
      <c r="D133" s="14" t="str">
        <f>ISPLATNE_LISTE!D133</f>
        <v>Tenis</v>
      </c>
      <c r="E133" s="15" t="str">
        <f>ISPLATNE_LISTE!F133</f>
        <v>I</v>
      </c>
      <c r="F133" s="130" t="e">
        <f>ISPLATNE_LISTE!#REF!</f>
        <v>#REF!</v>
      </c>
      <c r="G133" s="131" t="e">
        <f>SUM(ISPLATNE_LISTE!#REF!)</f>
        <v>#REF!</v>
      </c>
      <c r="H133" s="132"/>
      <c r="I133" s="131" t="e">
        <f t="shared" si="4"/>
        <v>#REF!</v>
      </c>
      <c r="J133" s="21" t="e">
        <f t="shared" si="5"/>
        <v>#REF!</v>
      </c>
      <c r="K133" s="142"/>
      <c r="L133" s="8"/>
      <c r="M133" s="8"/>
      <c r="N133" s="8"/>
      <c r="O133" s="8"/>
    </row>
    <row r="134" spans="1:15" x14ac:dyDescent="0.25">
      <c r="A134" s="7">
        <f>IF(ISBLANK(B134),"",COUNTA(B$2:$B134))</f>
        <v>133</v>
      </c>
      <c r="B134" s="54" t="str">
        <f>ISPLATNE_LISTE!B134</f>
        <v>Triatlon klub Split</v>
      </c>
      <c r="C134" s="14" t="str">
        <f>ISPLATNE_LISTE!C134</f>
        <v>Pojedinacni</v>
      </c>
      <c r="D134" s="14" t="str">
        <f>ISPLATNE_LISTE!D134</f>
        <v>Triatlon</v>
      </c>
      <c r="E134" s="15" t="str">
        <f>ISPLATNE_LISTE!F134</f>
        <v>III</v>
      </c>
      <c r="F134" s="130" t="e">
        <f>ISPLATNE_LISTE!#REF!</f>
        <v>#REF!</v>
      </c>
      <c r="G134" s="131" t="e">
        <f>SUM(ISPLATNE_LISTE!#REF!)</f>
        <v>#REF!</v>
      </c>
      <c r="H134" s="132"/>
      <c r="I134" s="131" t="e">
        <f t="shared" si="4"/>
        <v>#REF!</v>
      </c>
      <c r="J134" s="21" t="e">
        <f t="shared" si="5"/>
        <v>#REF!</v>
      </c>
      <c r="K134" s="142"/>
      <c r="L134" s="8"/>
      <c r="M134" s="8"/>
      <c r="N134" s="8"/>
      <c r="O134" s="8"/>
    </row>
    <row r="135" spans="1:15" x14ac:dyDescent="0.25">
      <c r="A135" s="7">
        <f>IF(ISBLANK(B135),"",COUNTA(B$2:$B135))</f>
        <v>134</v>
      </c>
      <c r="B135" s="54" t="str">
        <f>ISPLATNE_LISTE!B135</f>
        <v>Klub umjetničkog plivanja Dolfina</v>
      </c>
      <c r="C135" s="55" t="str">
        <f>ISPLATNE_LISTE!C135</f>
        <v>Pojedinacni</v>
      </c>
      <c r="D135" s="55" t="str">
        <f>ISPLATNE_LISTE!D135</f>
        <v>Umjetničko plivanje</v>
      </c>
      <c r="E135" s="56" t="str">
        <f>ISPLATNE_LISTE!F135</f>
        <v>III</v>
      </c>
      <c r="F135" s="130" t="e">
        <f>ISPLATNE_LISTE!#REF!</f>
        <v>#REF!</v>
      </c>
      <c r="G135" s="131" t="e">
        <f>SUM(ISPLATNE_LISTE!#REF!)</f>
        <v>#REF!</v>
      </c>
      <c r="H135" s="132"/>
      <c r="I135" s="131" t="e">
        <f t="shared" si="4"/>
        <v>#REF!</v>
      </c>
      <c r="J135" s="21" t="e">
        <f t="shared" si="5"/>
        <v>#REF!</v>
      </c>
      <c r="K135" s="143"/>
      <c r="L135" s="8"/>
      <c r="M135" s="8"/>
      <c r="N135" s="8"/>
      <c r="O135" s="8"/>
    </row>
    <row r="136" spans="1:15" x14ac:dyDescent="0.25">
      <c r="A136" s="7">
        <f>IF(ISBLANK(B136),"",COUNTA(B$2:$B136))</f>
        <v>135</v>
      </c>
      <c r="B136" s="54" t="str">
        <f>ISPLATNE_LISTE!B136</f>
        <v>Omladinski Vaterpolski klub Split</v>
      </c>
      <c r="C136" s="14" t="str">
        <f>ISPLATNE_LISTE!C136</f>
        <v>Ekipni</v>
      </c>
      <c r="D136" s="14" t="str">
        <f>ISPLATNE_LISTE!D136</f>
        <v>Vaterpolo</v>
      </c>
      <c r="E136" s="15" t="str">
        <f>ISPLATNE_LISTE!F136</f>
        <v>II</v>
      </c>
      <c r="F136" s="130" t="e">
        <f>ISPLATNE_LISTE!#REF!</f>
        <v>#REF!</v>
      </c>
      <c r="G136" s="131" t="e">
        <f>SUM(ISPLATNE_LISTE!#REF!)</f>
        <v>#REF!</v>
      </c>
      <c r="H136" s="132"/>
      <c r="I136" s="131" t="e">
        <f t="shared" si="4"/>
        <v>#REF!</v>
      </c>
      <c r="J136" s="21" t="e">
        <f t="shared" si="5"/>
        <v>#REF!</v>
      </c>
      <c r="K136" s="142"/>
      <c r="L136" s="8"/>
      <c r="M136" s="8"/>
      <c r="N136" s="8"/>
      <c r="O136" s="8"/>
    </row>
    <row r="137" spans="1:15" x14ac:dyDescent="0.25">
      <c r="A137" s="7">
        <f>IF(ISBLANK(B137),"",COUNTA(B$2:$B137))</f>
        <v>136</v>
      </c>
      <c r="B137" s="54" t="str">
        <f>ISPLATNE_LISTE!B137</f>
        <v>Vaterpolo klub POŠK 1937</v>
      </c>
      <c r="C137" s="55" t="str">
        <f>ISPLATNE_LISTE!C137</f>
        <v>Ekipni</v>
      </c>
      <c r="D137" s="55" t="str">
        <f>ISPLATNE_LISTE!D137</f>
        <v>Vaterpolo</v>
      </c>
      <c r="E137" s="56" t="str">
        <f>ISPLATNE_LISTE!F137</f>
        <v>II</v>
      </c>
      <c r="F137" s="130" t="e">
        <f>ISPLATNE_LISTE!#REF!</f>
        <v>#REF!</v>
      </c>
      <c r="G137" s="131" t="e">
        <f>SUM(ISPLATNE_LISTE!#REF!)</f>
        <v>#REF!</v>
      </c>
      <c r="H137" s="132"/>
      <c r="I137" s="131" t="e">
        <f t="shared" si="4"/>
        <v>#REF!</v>
      </c>
      <c r="J137" s="21" t="e">
        <f t="shared" si="5"/>
        <v>#REF!</v>
      </c>
      <c r="K137" s="143"/>
      <c r="L137" s="8"/>
      <c r="M137" s="8"/>
      <c r="N137" s="8"/>
      <c r="O137" s="8"/>
    </row>
    <row r="138" spans="1:15" x14ac:dyDescent="0.25">
      <c r="A138" s="7">
        <f>IF(ISBLANK(B138),"",COUNTA(B$2:$B138))</f>
        <v>137</v>
      </c>
      <c r="B138" s="54" t="str">
        <f>ISPLATNE_LISTE!B138</f>
        <v>Vaterpolski klub Jadran</v>
      </c>
      <c r="C138" s="14" t="str">
        <f>ISPLATNE_LISTE!C138</f>
        <v>Ekipni</v>
      </c>
      <c r="D138" s="14" t="str">
        <f>ISPLATNE_LISTE!D138</f>
        <v>Vaterpolo</v>
      </c>
      <c r="E138" s="15" t="str">
        <f>ISPLATNE_LISTE!F138</f>
        <v>I</v>
      </c>
      <c r="F138" s="130" t="e">
        <f>ISPLATNE_LISTE!#REF!</f>
        <v>#REF!</v>
      </c>
      <c r="G138" s="131" t="e">
        <f>SUM(ISPLATNE_LISTE!#REF!)</f>
        <v>#REF!</v>
      </c>
      <c r="H138" s="132"/>
      <c r="I138" s="131" t="e">
        <f t="shared" si="4"/>
        <v>#REF!</v>
      </c>
      <c r="J138" s="21" t="e">
        <f t="shared" si="5"/>
        <v>#REF!</v>
      </c>
      <c r="K138" s="142"/>
      <c r="L138" s="8"/>
      <c r="M138" s="8"/>
      <c r="N138" s="8"/>
      <c r="O138" s="8"/>
    </row>
    <row r="139" spans="1:15" x14ac:dyDescent="0.25">
      <c r="A139" s="7">
        <f>IF(ISBLANK(B139),"",COUNTA(B$2:$B139))</f>
        <v>138</v>
      </c>
      <c r="B139" s="54" t="str">
        <f>ISPLATNE_LISTE!B139</f>
        <v>Vaterpolski klub Mornar</v>
      </c>
      <c r="C139" s="55" t="str">
        <f>ISPLATNE_LISTE!C139</f>
        <v>Ekipni</v>
      </c>
      <c r="D139" s="55" t="str">
        <f>ISPLATNE_LISTE!D139</f>
        <v>Vaterpolo</v>
      </c>
      <c r="E139" s="56" t="str">
        <f>ISPLATNE_LISTE!F139</f>
        <v>I</v>
      </c>
      <c r="F139" s="130" t="e">
        <f>ISPLATNE_LISTE!#REF!</f>
        <v>#REF!</v>
      </c>
      <c r="G139" s="131" t="e">
        <f>SUM(ISPLATNE_LISTE!#REF!)</f>
        <v>#REF!</v>
      </c>
      <c r="H139" s="132"/>
      <c r="I139" s="131" t="e">
        <f t="shared" si="4"/>
        <v>#REF!</v>
      </c>
      <c r="J139" s="21" t="e">
        <f t="shared" si="5"/>
        <v>#REF!</v>
      </c>
      <c r="K139" s="143"/>
      <c r="L139" s="8"/>
      <c r="M139" s="8"/>
      <c r="N139" s="8"/>
      <c r="O139" s="8"/>
    </row>
    <row r="140" spans="1:15" x14ac:dyDescent="0.25">
      <c r="A140" s="7">
        <f>IF(ISBLANK(B140),"",COUNTA(B$2:$B140))</f>
        <v>139</v>
      </c>
      <c r="B140" s="54" t="str">
        <f>ISPLATNE_LISTE!B140</f>
        <v>Hrvatski veslački klub Gusar</v>
      </c>
      <c r="C140" s="14" t="str">
        <f>ISPLATNE_LISTE!C140</f>
        <v>Pojedinacni</v>
      </c>
      <c r="D140" s="14" t="str">
        <f>ISPLATNE_LISTE!D140</f>
        <v>Veslanje</v>
      </c>
      <c r="E140" s="15" t="str">
        <f>ISPLATNE_LISTE!F140</f>
        <v>II</v>
      </c>
      <c r="F140" s="130" t="e">
        <f>ISPLATNE_LISTE!#REF!</f>
        <v>#REF!</v>
      </c>
      <c r="G140" s="131" t="e">
        <f>SUM(ISPLATNE_LISTE!#REF!)</f>
        <v>#REF!</v>
      </c>
      <c r="H140" s="132"/>
      <c r="I140" s="131" t="e">
        <f t="shared" si="4"/>
        <v>#REF!</v>
      </c>
      <c r="J140" s="21" t="e">
        <f t="shared" si="5"/>
        <v>#REF!</v>
      </c>
      <c r="K140" s="142"/>
      <c r="L140" s="8"/>
      <c r="M140" s="8"/>
      <c r="N140" s="8"/>
      <c r="O140" s="8"/>
    </row>
    <row r="141" spans="1:15" x14ac:dyDescent="0.25">
      <c r="A141" s="7">
        <f>IF(ISBLANK(B141),"",COUNTA(B$2:$B141))</f>
        <v>140</v>
      </c>
      <c r="B141" s="54" t="str">
        <f>ISPLATNE_LISTE!B141</f>
        <v>Hrvatski veslački klub Mornar</v>
      </c>
      <c r="C141" s="14" t="str">
        <f>ISPLATNE_LISTE!C141</f>
        <v>Pojedinacni</v>
      </c>
      <c r="D141" s="14" t="str">
        <f>ISPLATNE_LISTE!D141</f>
        <v>Veslanje</v>
      </c>
      <c r="E141" s="15" t="str">
        <f>ISPLATNE_LISTE!F141</f>
        <v>II</v>
      </c>
      <c r="F141" s="130" t="e">
        <f>ISPLATNE_LISTE!#REF!</f>
        <v>#REF!</v>
      </c>
      <c r="G141" s="131" t="e">
        <f>SUM(ISPLATNE_LISTE!#REF!)</f>
        <v>#REF!</v>
      </c>
      <c r="H141" s="132"/>
      <c r="I141" s="131" t="e">
        <f t="shared" ref="I141:I145" si="6">H141-G141</f>
        <v>#REF!</v>
      </c>
      <c r="J141" s="21" t="e">
        <f t="shared" si="5"/>
        <v>#REF!</v>
      </c>
      <c r="K141" s="143"/>
      <c r="L141" s="8"/>
      <c r="M141" s="8"/>
      <c r="N141" s="8"/>
      <c r="O141" s="8"/>
    </row>
    <row r="142" spans="1:15" x14ac:dyDescent="0.25">
      <c r="A142" s="7">
        <f>IF(ISBLANK(B142),"",COUNTA(B$2:$B142))</f>
        <v>141</v>
      </c>
      <c r="B142" s="54" t="str">
        <f>ISPLATNE_LISTE!B142</f>
        <v>Veslački klub Val</v>
      </c>
      <c r="C142" s="14" t="str">
        <f>ISPLATNE_LISTE!C142</f>
        <v>Pojedinacni</v>
      </c>
      <c r="D142" s="14" t="str">
        <f>ISPLATNE_LISTE!D142</f>
        <v>Veslanje</v>
      </c>
      <c r="E142" s="15" t="str">
        <f>ISPLATNE_LISTE!F142</f>
        <v>-</v>
      </c>
      <c r="F142" s="130" t="e">
        <f>ISPLATNE_LISTE!#REF!</f>
        <v>#REF!</v>
      </c>
      <c r="G142" s="131" t="e">
        <f>SUM(ISPLATNE_LISTE!#REF!)</f>
        <v>#REF!</v>
      </c>
      <c r="H142" s="132"/>
      <c r="I142" s="131" t="e">
        <f t="shared" si="6"/>
        <v>#REF!</v>
      </c>
      <c r="J142" s="21" t="e">
        <f t="shared" si="5"/>
        <v>#REF!</v>
      </c>
      <c r="K142" s="142"/>
      <c r="L142" s="8"/>
      <c r="M142" s="8"/>
      <c r="N142" s="8"/>
      <c r="O142" s="8"/>
    </row>
    <row r="143" spans="1:15" x14ac:dyDescent="0.25">
      <c r="A143" s="7">
        <f>IF(ISBLANK(B143),"",COUNTA(B$2:$B143))</f>
        <v>142</v>
      </c>
      <c r="B143" s="54" t="str">
        <f>ISPLATNE_LISTE!B143</f>
        <v>Aero klub Split</v>
      </c>
      <c r="C143" s="14" t="str">
        <f>ISPLATNE_LISTE!C143</f>
        <v>Pojedinacni</v>
      </c>
      <c r="D143" s="14" t="str">
        <f>ISPLATNE_LISTE!D143</f>
        <v>Zrakoplovstvo</v>
      </c>
      <c r="E143" s="15" t="str">
        <f>ISPLATNE_LISTE!F143</f>
        <v>-</v>
      </c>
      <c r="F143" s="130" t="e">
        <f>ISPLATNE_LISTE!#REF!</f>
        <v>#REF!</v>
      </c>
      <c r="G143" s="131" t="e">
        <f>SUM(ISPLATNE_LISTE!#REF!)</f>
        <v>#REF!</v>
      </c>
      <c r="H143" s="132"/>
      <c r="I143" s="131" t="e">
        <f t="shared" si="6"/>
        <v>#REF!</v>
      </c>
      <c r="J143" s="21" t="e">
        <f t="shared" si="5"/>
        <v>#REF!</v>
      </c>
      <c r="K143" s="142"/>
      <c r="L143" s="8"/>
      <c r="M143" s="8"/>
      <c r="N143" s="8"/>
      <c r="O143" s="8"/>
    </row>
    <row r="144" spans="1:15" x14ac:dyDescent="0.25">
      <c r="A144" s="7">
        <f>IF(ISBLANK(B144),"",COUNTA(B$2:$B144))</f>
        <v>143</v>
      </c>
      <c r="B144" s="54" t="str">
        <f>ISPLATNE_LISTE!B144</f>
        <v>Aero klub Vitar</v>
      </c>
      <c r="C144" s="14" t="str">
        <f>ISPLATNE_LISTE!C144</f>
        <v>Pojedinacni</v>
      </c>
      <c r="D144" s="14" t="str">
        <f>ISPLATNE_LISTE!D144</f>
        <v>Zrakoplovstvo</v>
      </c>
      <c r="E144" s="15" t="str">
        <f>ISPLATNE_LISTE!F144</f>
        <v>-</v>
      </c>
      <c r="F144" s="130" t="e">
        <f>ISPLATNE_LISTE!#REF!</f>
        <v>#REF!</v>
      </c>
      <c r="G144" s="131" t="e">
        <f>SUM(ISPLATNE_LISTE!#REF!)</f>
        <v>#REF!</v>
      </c>
      <c r="H144" s="132"/>
      <c r="I144" s="131" t="e">
        <f t="shared" si="6"/>
        <v>#REF!</v>
      </c>
      <c r="J144" s="21" t="e">
        <f t="shared" si="5"/>
        <v>#REF!</v>
      </c>
      <c r="K144" s="143"/>
      <c r="L144" s="8"/>
      <c r="M144" s="8"/>
      <c r="N144" s="8"/>
      <c r="O144" s="8"/>
    </row>
    <row r="145" spans="1:15" x14ac:dyDescent="0.25">
      <c r="A145" s="7">
        <f>IF(ISBLANK(B145),"",COUNTA(B$2:$B145))</f>
        <v>144</v>
      </c>
      <c r="B145" s="54" t="str">
        <f>ISPLATNE_LISTE!B145</f>
        <v>Padobranski klub Graviton</v>
      </c>
      <c r="C145" s="14" t="str">
        <f>ISPLATNE_LISTE!C145</f>
        <v>Pojedinacni</v>
      </c>
      <c r="D145" s="14" t="str">
        <f>ISPLATNE_LISTE!D145</f>
        <v>Zrakoplovstvo</v>
      </c>
      <c r="E145" s="15" t="str">
        <f>ISPLATNE_LISTE!F145</f>
        <v>-</v>
      </c>
      <c r="F145" s="130" t="e">
        <f>ISPLATNE_LISTE!#REF!</f>
        <v>#REF!</v>
      </c>
      <c r="G145" s="131" t="e">
        <f>SUM(ISPLATNE_LISTE!#REF!)</f>
        <v>#REF!</v>
      </c>
      <c r="H145" s="132"/>
      <c r="I145" s="131" t="e">
        <f t="shared" si="6"/>
        <v>#REF!</v>
      </c>
      <c r="J145" s="21" t="e">
        <f t="shared" si="5"/>
        <v>#REF!</v>
      </c>
      <c r="K145" s="142"/>
      <c r="L145" s="8"/>
      <c r="M145" s="8"/>
      <c r="N145" s="8"/>
      <c r="O145" s="8"/>
    </row>
    <row r="146" spans="1:15" x14ac:dyDescent="0.25">
      <c r="A146" s="9"/>
      <c r="B146" s="11" t="s">
        <v>107</v>
      </c>
      <c r="C146" s="16"/>
      <c r="D146" s="16"/>
      <c r="E146" s="17"/>
      <c r="F146" s="133" t="e">
        <f>SUMIF($C$2:$C$145,"Pojedinacni",F$2:F$145)</f>
        <v>#REF!</v>
      </c>
      <c r="G146" s="133" t="e">
        <f t="shared" ref="G146:I146" si="7">SUMIF($C$2:$C$145,"Pojedinacni",G$2:G$145)</f>
        <v>#REF!</v>
      </c>
      <c r="H146" s="134">
        <f t="shared" si="7"/>
        <v>0</v>
      </c>
      <c r="I146" s="133" t="e">
        <f t="shared" si="7"/>
        <v>#REF!</v>
      </c>
      <c r="J146" s="23"/>
      <c r="K146" s="16"/>
      <c r="L146" s="8"/>
      <c r="M146" s="8"/>
      <c r="N146" s="8"/>
      <c r="O146" s="8"/>
    </row>
    <row r="147" spans="1:15" x14ac:dyDescent="0.25">
      <c r="A147" s="26"/>
      <c r="B147" s="33" t="s">
        <v>108</v>
      </c>
      <c r="C147" s="27"/>
      <c r="D147" s="27"/>
      <c r="E147" s="28"/>
      <c r="F147" s="135" t="e">
        <f>SUMIF($C$2:$C$145,"Ekipni",F$2:F$145)</f>
        <v>#REF!</v>
      </c>
      <c r="G147" s="135" t="e">
        <f t="shared" ref="G147:I147" si="8">SUMIF($C$2:$C$145,"Ekipni",G$2:G$145)</f>
        <v>#REF!</v>
      </c>
      <c r="H147" s="136">
        <f t="shared" si="8"/>
        <v>0</v>
      </c>
      <c r="I147" s="135" t="e">
        <f t="shared" si="8"/>
        <v>#REF!</v>
      </c>
      <c r="J147" s="29"/>
      <c r="K147" s="27"/>
      <c r="L147" s="8"/>
      <c r="M147" s="8"/>
      <c r="N147" s="8"/>
      <c r="O147" s="8"/>
    </row>
    <row r="148" spans="1:15" ht="15.75" thickBot="1" x14ac:dyDescent="0.3">
      <c r="A148" s="10"/>
      <c r="B148" s="34" t="s">
        <v>189</v>
      </c>
      <c r="C148" s="18"/>
      <c r="D148" s="18"/>
      <c r="E148" s="19"/>
      <c r="F148" s="137" t="e">
        <f>SUM(F146:F147)</f>
        <v>#REF!</v>
      </c>
      <c r="G148" s="137" t="e">
        <f t="shared" ref="G148:I148" si="9">SUM(G146:G147)</f>
        <v>#REF!</v>
      </c>
      <c r="H148" s="138">
        <f t="shared" si="9"/>
        <v>0</v>
      </c>
      <c r="I148" s="137" t="e">
        <f t="shared" si="9"/>
        <v>#REF!</v>
      </c>
      <c r="J148" s="24"/>
      <c r="K148" s="18"/>
      <c r="L148" s="8"/>
      <c r="M148" s="8"/>
      <c r="N148" s="8"/>
      <c r="O148" s="8"/>
    </row>
    <row r="149" spans="1:15" ht="15.75" thickTop="1" x14ac:dyDescent="0.25"/>
    <row r="150" spans="1:15" x14ac:dyDescent="0.25">
      <c r="A150" s="7">
        <v>1</v>
      </c>
      <c r="B150" s="54" t="e">
        <f>ISPLATNE_LISTE!#REF!</f>
        <v>#REF!</v>
      </c>
      <c r="C150" s="14" t="e">
        <f>ISPLATNE_LISTE!#REF!</f>
        <v>#REF!</v>
      </c>
      <c r="D150" s="14" t="e">
        <f>ISPLATNE_LISTE!#REF!</f>
        <v>#REF!</v>
      </c>
      <c r="E150" s="15" t="e">
        <f>ISPLATNE_LISTE!#REF!</f>
        <v>#REF!</v>
      </c>
      <c r="F150" s="130" t="e">
        <f>ISPLATNE_LISTE!#REF!</f>
        <v>#REF!</v>
      </c>
      <c r="G150" s="131" t="e">
        <f>SUM(ISPLATNE_LISTE!#REF!)</f>
        <v>#REF!</v>
      </c>
      <c r="H150" s="132"/>
      <c r="I150" s="131" t="e">
        <f t="shared" ref="I150:I156" si="10">H150-G150</f>
        <v>#REF!</v>
      </c>
      <c r="J150" s="21" t="e">
        <f t="shared" ref="J150:J156" si="11">IF(G150=0,0,H150/G150)</f>
        <v>#REF!</v>
      </c>
      <c r="K150" s="142"/>
      <c r="L150" s="8"/>
      <c r="M150" s="8"/>
      <c r="N150" s="8"/>
      <c r="O150" s="8"/>
    </row>
    <row r="151" spans="1:15" x14ac:dyDescent="0.25">
      <c r="A151" s="7">
        <v>2</v>
      </c>
      <c r="B151" s="54" t="e">
        <f>ISPLATNE_LISTE!#REF!</f>
        <v>#REF!</v>
      </c>
      <c r="C151" s="14" t="e">
        <f>ISPLATNE_LISTE!#REF!</f>
        <v>#REF!</v>
      </c>
      <c r="D151" s="14" t="e">
        <f>ISPLATNE_LISTE!#REF!</f>
        <v>#REF!</v>
      </c>
      <c r="E151" s="15" t="e">
        <f>ISPLATNE_LISTE!#REF!</f>
        <v>#REF!</v>
      </c>
      <c r="F151" s="130" t="e">
        <f>ISPLATNE_LISTE!#REF!</f>
        <v>#REF!</v>
      </c>
      <c r="G151" s="131" t="e">
        <f>SUM(ISPLATNE_LISTE!#REF!)</f>
        <v>#REF!</v>
      </c>
      <c r="H151" s="132"/>
      <c r="I151" s="131" t="e">
        <f t="shared" si="10"/>
        <v>#REF!</v>
      </c>
      <c r="J151" s="21" t="e">
        <f t="shared" si="11"/>
        <v>#REF!</v>
      </c>
      <c r="K151" s="142"/>
      <c r="L151" s="8"/>
      <c r="M151" s="8"/>
      <c r="N151" s="8"/>
      <c r="O151" s="8"/>
    </row>
    <row r="152" spans="1:15" x14ac:dyDescent="0.25">
      <c r="A152" s="64">
        <v>3</v>
      </c>
      <c r="B152" s="54" t="e">
        <f>ISPLATNE_LISTE!#REF!</f>
        <v>#REF!</v>
      </c>
      <c r="C152" s="55" t="e">
        <f>ISPLATNE_LISTE!#REF!</f>
        <v>#REF!</v>
      </c>
      <c r="D152" s="55" t="e">
        <f>ISPLATNE_LISTE!#REF!</f>
        <v>#REF!</v>
      </c>
      <c r="E152" s="56" t="e">
        <f>ISPLATNE_LISTE!#REF!</f>
        <v>#REF!</v>
      </c>
      <c r="F152" s="130" t="e">
        <f>ISPLATNE_LISTE!#REF!</f>
        <v>#REF!</v>
      </c>
      <c r="G152" s="131" t="e">
        <f>SUM(ISPLATNE_LISTE!#REF!)</f>
        <v>#REF!</v>
      </c>
      <c r="H152" s="132"/>
      <c r="I152" s="131" t="e">
        <f t="shared" si="10"/>
        <v>#REF!</v>
      </c>
      <c r="J152" s="21" t="e">
        <f t="shared" si="11"/>
        <v>#REF!</v>
      </c>
      <c r="K152" s="143"/>
      <c r="L152" s="8"/>
      <c r="M152" s="8"/>
      <c r="N152" s="8"/>
      <c r="O152" s="8"/>
    </row>
    <row r="153" spans="1:15" x14ac:dyDescent="0.25">
      <c r="A153" s="7">
        <v>4</v>
      </c>
      <c r="B153" s="54" t="e">
        <f>ISPLATNE_LISTE!#REF!</f>
        <v>#REF!</v>
      </c>
      <c r="C153" s="14" t="e">
        <f>ISPLATNE_LISTE!#REF!</f>
        <v>#REF!</v>
      </c>
      <c r="D153" s="14" t="e">
        <f>ISPLATNE_LISTE!#REF!</f>
        <v>#REF!</v>
      </c>
      <c r="E153" s="15" t="e">
        <f>ISPLATNE_LISTE!#REF!</f>
        <v>#REF!</v>
      </c>
      <c r="F153" s="130" t="e">
        <f>ISPLATNE_LISTE!#REF!</f>
        <v>#REF!</v>
      </c>
      <c r="G153" s="131" t="e">
        <f>SUM(ISPLATNE_LISTE!#REF!)</f>
        <v>#REF!</v>
      </c>
      <c r="H153" s="132"/>
      <c r="I153" s="131" t="e">
        <f t="shared" si="10"/>
        <v>#REF!</v>
      </c>
      <c r="J153" s="21" t="e">
        <f t="shared" si="11"/>
        <v>#REF!</v>
      </c>
      <c r="K153" s="142"/>
      <c r="L153" s="8"/>
      <c r="M153" s="8"/>
      <c r="N153" s="8"/>
      <c r="O153" s="8"/>
    </row>
    <row r="154" spans="1:15" x14ac:dyDescent="0.25">
      <c r="A154" s="65">
        <v>5</v>
      </c>
      <c r="B154" s="54" t="e">
        <f>ISPLATNE_LISTE!#REF!</f>
        <v>#REF!</v>
      </c>
      <c r="C154" s="55" t="e">
        <f>ISPLATNE_LISTE!#REF!</f>
        <v>#REF!</v>
      </c>
      <c r="D154" s="55" t="e">
        <f>ISPLATNE_LISTE!#REF!</f>
        <v>#REF!</v>
      </c>
      <c r="E154" s="56" t="e">
        <f>ISPLATNE_LISTE!#REF!</f>
        <v>#REF!</v>
      </c>
      <c r="F154" s="130" t="e">
        <f>ISPLATNE_LISTE!#REF!</f>
        <v>#REF!</v>
      </c>
      <c r="G154" s="131" t="e">
        <f>SUM(ISPLATNE_LISTE!#REF!)</f>
        <v>#REF!</v>
      </c>
      <c r="H154" s="132"/>
      <c r="I154" s="131" t="e">
        <f t="shared" si="10"/>
        <v>#REF!</v>
      </c>
      <c r="J154" s="21" t="e">
        <f t="shared" si="11"/>
        <v>#REF!</v>
      </c>
      <c r="K154" s="143"/>
      <c r="L154" s="8"/>
      <c r="M154" s="8"/>
      <c r="N154" s="8"/>
      <c r="O154" s="8"/>
    </row>
    <row r="155" spans="1:15" x14ac:dyDescent="0.25">
      <c r="A155" s="66">
        <v>6</v>
      </c>
      <c r="B155" s="54" t="e">
        <f>ISPLATNE_LISTE!#REF!</f>
        <v>#REF!</v>
      </c>
      <c r="C155" s="14" t="e">
        <f>ISPLATNE_LISTE!#REF!</f>
        <v>#REF!</v>
      </c>
      <c r="D155" s="14" t="e">
        <f>ISPLATNE_LISTE!#REF!</f>
        <v>#REF!</v>
      </c>
      <c r="E155" s="15" t="e">
        <f>ISPLATNE_LISTE!#REF!</f>
        <v>#REF!</v>
      </c>
      <c r="F155" s="130" t="e">
        <f>ISPLATNE_LISTE!#REF!</f>
        <v>#REF!</v>
      </c>
      <c r="G155" s="131" t="e">
        <f>SUM(ISPLATNE_LISTE!#REF!)</f>
        <v>#REF!</v>
      </c>
      <c r="H155" s="132"/>
      <c r="I155" s="131" t="e">
        <f t="shared" si="10"/>
        <v>#REF!</v>
      </c>
      <c r="J155" s="21" t="e">
        <f t="shared" si="11"/>
        <v>#REF!</v>
      </c>
      <c r="K155" s="142"/>
      <c r="L155" s="8"/>
      <c r="M155" s="8"/>
      <c r="N155" s="8"/>
      <c r="O155" s="8"/>
    </row>
    <row r="156" spans="1:15" x14ac:dyDescent="0.25">
      <c r="A156" s="65">
        <v>7</v>
      </c>
      <c r="B156" s="54" t="e">
        <f>ISPLATNE_LISTE!#REF!</f>
        <v>#REF!</v>
      </c>
      <c r="C156" s="55" t="e">
        <f>ISPLATNE_LISTE!#REF!</f>
        <v>#REF!</v>
      </c>
      <c r="D156" s="55" t="e">
        <f>ISPLATNE_LISTE!#REF!</f>
        <v>#REF!</v>
      </c>
      <c r="E156" s="56" t="e">
        <f>ISPLATNE_LISTE!#REF!</f>
        <v>#REF!</v>
      </c>
      <c r="F156" s="130" t="e">
        <f>ISPLATNE_LISTE!#REF!</f>
        <v>#REF!</v>
      </c>
      <c r="G156" s="131" t="e">
        <f>SUM(ISPLATNE_LISTE!#REF!)</f>
        <v>#REF!</v>
      </c>
      <c r="H156" s="132"/>
      <c r="I156" s="131" t="e">
        <f t="shared" si="10"/>
        <v>#REF!</v>
      </c>
      <c r="J156" s="21" t="e">
        <f t="shared" si="11"/>
        <v>#REF!</v>
      </c>
      <c r="K156" s="143"/>
      <c r="L156" s="8"/>
      <c r="M156" s="8"/>
      <c r="N156" s="8"/>
      <c r="O156" s="8"/>
    </row>
    <row r="157" spans="1:15" ht="15.75" thickBot="1" x14ac:dyDescent="0.3">
      <c r="A157" s="10"/>
      <c r="B157" s="12" t="s">
        <v>190</v>
      </c>
      <c r="C157" s="18"/>
      <c r="D157" s="18"/>
      <c r="E157" s="19"/>
      <c r="F157" s="140">
        <f>SUMIF($C$2:$C$156,"Savezi",F$2:F$156)</f>
        <v>0</v>
      </c>
      <c r="G157" s="137">
        <f>SUMIF($C$2:$C$156,"Savezi",G$2:G$156)</f>
        <v>0</v>
      </c>
      <c r="H157" s="138">
        <f>SUMIF($C$2:$C$156,"Savezi",H$2:H$156)</f>
        <v>0</v>
      </c>
      <c r="I157" s="137">
        <f>SUMIF($C$2:$C$156,"Savezi",I$2:I$156)</f>
        <v>0</v>
      </c>
      <c r="J157" s="24"/>
      <c r="K157" s="18"/>
      <c r="L157" s="8"/>
      <c r="M157" s="8"/>
      <c r="N157" s="8"/>
      <c r="O157" s="8"/>
    </row>
    <row r="158" spans="1:15" ht="15.75" thickTop="1" x14ac:dyDescent="0.25"/>
    <row r="159" spans="1:15" ht="15.75" thickBot="1" x14ac:dyDescent="0.3">
      <c r="A159" s="10"/>
      <c r="B159" s="12" t="s">
        <v>132</v>
      </c>
      <c r="C159" s="18"/>
      <c r="D159" s="18"/>
      <c r="E159" s="19"/>
      <c r="F159" s="140" t="e">
        <f>SUM(F148,F157)</f>
        <v>#REF!</v>
      </c>
      <c r="G159" s="137" t="e">
        <f t="shared" ref="G159:I159" si="12">SUM(G148,G157)</f>
        <v>#REF!</v>
      </c>
      <c r="H159" s="138">
        <f t="shared" si="12"/>
        <v>0</v>
      </c>
      <c r="I159" s="137" t="e">
        <f t="shared" si="12"/>
        <v>#REF!</v>
      </c>
      <c r="J159" s="24"/>
      <c r="K159" s="18"/>
      <c r="L159" s="8"/>
      <c r="M159" s="8"/>
      <c r="N159" s="8"/>
      <c r="O159" s="8"/>
    </row>
    <row r="160" spans="1:15" ht="15.75" thickTop="1" x14ac:dyDescent="0.25"/>
    <row r="162" spans="7:7" x14ac:dyDescent="0.25">
      <c r="G162" s="141"/>
    </row>
  </sheetData>
  <conditionalFormatting sqref="J2:J145 J150:J156">
    <cfRule type="cellIs" dxfId="1" priority="1" operator="lessThan">
      <formula>0.9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62"/>
  <sheetViews>
    <sheetView workbookViewId="0">
      <pane ySplit="1" topLeftCell="A59" activePane="bottomLeft" state="frozen"/>
      <selection activeCell="H149" sqref="H149:H155"/>
      <selection pane="bottomLeft" activeCell="K86" sqref="K86"/>
    </sheetView>
  </sheetViews>
  <sheetFormatPr defaultRowHeight="15" x14ac:dyDescent="0.25"/>
  <cols>
    <col min="1" max="1" width="5" style="2" bestFit="1" customWidth="1"/>
    <col min="2" max="2" width="49.7109375" bestFit="1" customWidth="1"/>
    <col min="3" max="4" width="15" customWidth="1"/>
    <col min="5" max="5" width="10" style="3" bestFit="1" customWidth="1"/>
    <col min="6" max="6" width="16.28515625" style="139" bestFit="1" customWidth="1"/>
    <col min="7" max="9" width="15.7109375" style="139" customWidth="1"/>
    <col min="10" max="10" width="15.7109375" style="25" customWidth="1"/>
    <col min="11" max="11" width="30.7109375" customWidth="1"/>
    <col min="12" max="12" width="16.7109375" style="4" bestFit="1" customWidth="1"/>
  </cols>
  <sheetData>
    <row r="1" spans="1:15" s="3" customFormat="1" ht="33" customHeight="1" thickBot="1" x14ac:dyDescent="0.3">
      <c r="A1" s="6"/>
      <c r="B1" s="1" t="s">
        <v>0</v>
      </c>
      <c r="C1" s="13" t="s">
        <v>104</v>
      </c>
      <c r="D1" s="13" t="s">
        <v>188</v>
      </c>
      <c r="E1" s="13" t="s">
        <v>103</v>
      </c>
      <c r="F1" s="128" t="s">
        <v>228</v>
      </c>
      <c r="G1" s="128" t="s">
        <v>120</v>
      </c>
      <c r="H1" s="129" t="s">
        <v>113</v>
      </c>
      <c r="I1" s="128" t="s">
        <v>115</v>
      </c>
      <c r="J1" s="20" t="s">
        <v>116</v>
      </c>
      <c r="K1" s="13" t="s">
        <v>209</v>
      </c>
    </row>
    <row r="2" spans="1:15" x14ac:dyDescent="0.25">
      <c r="A2" s="7">
        <f>IF(ISBLANK(B2),"",COUNTA(B2:$B$2))</f>
        <v>1</v>
      </c>
      <c r="B2" s="54" t="str">
        <f>ISPLATNE_LISTE!B2</f>
        <v>Atletski klub Hajduk</v>
      </c>
      <c r="C2" s="14" t="str">
        <f>ISPLATNE_LISTE!C2</f>
        <v>Pojedinacni</v>
      </c>
      <c r="D2" s="14" t="str">
        <f>ISPLATNE_LISTE!D2</f>
        <v>Atletika</v>
      </c>
      <c r="E2" s="15" t="str">
        <f>ISPLATNE_LISTE!F2</f>
        <v>IV</v>
      </c>
      <c r="F2" s="130" t="e">
        <f>ISPLATNE_LISTE!#REF!</f>
        <v>#REF!</v>
      </c>
      <c r="G2" s="131" t="e">
        <f>SUM(ISPLATNE_LISTE!#REF!)</f>
        <v>#REF!</v>
      </c>
      <c r="H2" s="132"/>
      <c r="I2" s="131" t="e">
        <f>H2-G2</f>
        <v>#REF!</v>
      </c>
      <c r="J2" s="21" t="e">
        <f>IF(G2=0,0,H2/G2)</f>
        <v>#REF!</v>
      </c>
      <c r="K2" s="142"/>
      <c r="L2" s="8"/>
      <c r="M2" s="8"/>
      <c r="N2" s="8"/>
      <c r="O2" s="8"/>
    </row>
    <row r="3" spans="1:15" x14ac:dyDescent="0.25">
      <c r="A3" s="7">
        <f>IF(ISBLANK(B3),"",COUNTA(B$2:$B3))</f>
        <v>2</v>
      </c>
      <c r="B3" s="54" t="str">
        <f>ISPLATNE_LISTE!B3</f>
        <v>Atletski sportski klub ASK</v>
      </c>
      <c r="C3" s="14" t="str">
        <f>ISPLATNE_LISTE!C3</f>
        <v>Pojedinacni</v>
      </c>
      <c r="D3" s="14" t="str">
        <f>ISPLATNE_LISTE!D3</f>
        <v>Atletika</v>
      </c>
      <c r="E3" s="15" t="str">
        <f>ISPLATNE_LISTE!F3</f>
        <v>I</v>
      </c>
      <c r="F3" s="130" t="e">
        <f>ISPLATNE_LISTE!#REF!</f>
        <v>#REF!</v>
      </c>
      <c r="G3" s="131" t="e">
        <f>SUM(ISPLATNE_LISTE!#REF!)</f>
        <v>#REF!</v>
      </c>
      <c r="H3" s="132"/>
      <c r="I3" s="131" t="e">
        <f t="shared" ref="I3:I65" si="0">H3-G3</f>
        <v>#REF!</v>
      </c>
      <c r="J3" s="21" t="e">
        <f t="shared" ref="J3:J65" si="1">IF(G3=0,0,H3/G3)</f>
        <v>#REF!</v>
      </c>
      <c r="K3" s="142"/>
      <c r="L3" s="8"/>
      <c r="M3" s="8"/>
      <c r="N3" s="8"/>
      <c r="O3" s="8"/>
    </row>
    <row r="4" spans="1:15" x14ac:dyDescent="0.25">
      <c r="A4" s="7">
        <f>IF(ISBLANK(B4),"",COUNTA(B$2:$B4))</f>
        <v>3</v>
      </c>
      <c r="B4" s="54" t="str">
        <f>ISPLATNE_LISTE!B4</f>
        <v>Maraton klub Marjan</v>
      </c>
      <c r="C4" s="14" t="str">
        <f>ISPLATNE_LISTE!C4</f>
        <v>Pojedinacni</v>
      </c>
      <c r="D4" s="14" t="str">
        <f>ISPLATNE_LISTE!D4</f>
        <v>Atletika</v>
      </c>
      <c r="E4" s="15" t="str">
        <f>ISPLATNE_LISTE!F4</f>
        <v>-</v>
      </c>
      <c r="F4" s="130" t="e">
        <f>ISPLATNE_LISTE!#REF!</f>
        <v>#REF!</v>
      </c>
      <c r="G4" s="131" t="e">
        <f>SUM(ISPLATNE_LISTE!#REF!)</f>
        <v>#REF!</v>
      </c>
      <c r="H4" s="132"/>
      <c r="I4" s="131" t="e">
        <f t="shared" si="0"/>
        <v>#REF!</v>
      </c>
      <c r="J4" s="21" t="e">
        <f t="shared" si="1"/>
        <v>#REF!</v>
      </c>
      <c r="K4" s="142"/>
      <c r="L4" s="8"/>
      <c r="M4" s="8"/>
      <c r="N4" s="8"/>
      <c r="O4" s="8"/>
    </row>
    <row r="5" spans="1:15" x14ac:dyDescent="0.25">
      <c r="A5" s="7">
        <f>IF(ISBLANK(B5),"",COUNTA(B$2:$B5))</f>
        <v>4</v>
      </c>
      <c r="B5" s="54" t="str">
        <f>ISPLATNE_LISTE!B5</f>
        <v>Auto klub Split Motorsport</v>
      </c>
      <c r="C5" s="14" t="str">
        <f>ISPLATNE_LISTE!C5</f>
        <v>Pojedinacni</v>
      </c>
      <c r="D5" s="14" t="str">
        <f>ISPLATNE_LISTE!D5</f>
        <v>Automotobilizam</v>
      </c>
      <c r="E5" s="15" t="str">
        <f>ISPLATNE_LISTE!F5</f>
        <v>-</v>
      </c>
      <c r="F5" s="130" t="e">
        <f>ISPLATNE_LISTE!#REF!</f>
        <v>#REF!</v>
      </c>
      <c r="G5" s="131" t="e">
        <f>SUM(ISPLATNE_LISTE!#REF!)</f>
        <v>#REF!</v>
      </c>
      <c r="H5" s="132"/>
      <c r="I5" s="131" t="e">
        <f t="shared" si="0"/>
        <v>#REF!</v>
      </c>
      <c r="J5" s="21" t="e">
        <f t="shared" si="1"/>
        <v>#REF!</v>
      </c>
      <c r="K5" s="142"/>
      <c r="L5" s="8"/>
      <c r="M5" s="8"/>
      <c r="N5" s="8"/>
      <c r="O5" s="8"/>
    </row>
    <row r="6" spans="1:15" x14ac:dyDescent="0.25">
      <c r="A6" s="64">
        <f>IF(ISBLANK(B6),"",COUNTA(B$2:$B6))</f>
        <v>5</v>
      </c>
      <c r="B6" s="54" t="str">
        <f>ISPLATNE_LISTE!B6</f>
        <v>Splitski autoklub</v>
      </c>
      <c r="C6" s="55" t="str">
        <f>ISPLATNE_LISTE!C6</f>
        <v>Pojedinacni</v>
      </c>
      <c r="D6" s="55" t="str">
        <f>ISPLATNE_LISTE!D6</f>
        <v>Automotobilizam</v>
      </c>
      <c r="E6" s="56" t="str">
        <f>ISPLATNE_LISTE!F6</f>
        <v>-</v>
      </c>
      <c r="F6" s="130" t="e">
        <f>ISPLATNE_LISTE!#REF!</f>
        <v>#REF!</v>
      </c>
      <c r="G6" s="131" t="e">
        <f>SUM(ISPLATNE_LISTE!#REF!)</f>
        <v>#REF!</v>
      </c>
      <c r="H6" s="132"/>
      <c r="I6" s="131" t="e">
        <f t="shared" si="0"/>
        <v>#REF!</v>
      </c>
      <c r="J6" s="21" t="e">
        <f t="shared" si="1"/>
        <v>#REF!</v>
      </c>
      <c r="K6" s="143"/>
      <c r="L6" s="8"/>
      <c r="M6" s="8"/>
      <c r="N6" s="8"/>
      <c r="O6" s="8"/>
    </row>
    <row r="7" spans="1:15" x14ac:dyDescent="0.25">
      <c r="A7" s="7">
        <f>IF(ISBLANK(B7),"",COUNTA(B$2:$B7))</f>
        <v>6</v>
      </c>
      <c r="B7" s="54" t="str">
        <f>ISPLATNE_LISTE!B7</f>
        <v>Badmintonski klub Split</v>
      </c>
      <c r="C7" s="14" t="str">
        <f>ISPLATNE_LISTE!C7</f>
        <v>Pojedinacni</v>
      </c>
      <c r="D7" s="14" t="str">
        <f>ISPLATNE_LISTE!D7</f>
        <v>Badminton</v>
      </c>
      <c r="E7" s="15" t="str">
        <f>ISPLATNE_LISTE!F7</f>
        <v>-</v>
      </c>
      <c r="F7" s="130" t="e">
        <f>ISPLATNE_LISTE!#REF!</f>
        <v>#REF!</v>
      </c>
      <c r="G7" s="131" t="e">
        <f>SUM(ISPLATNE_LISTE!#REF!)</f>
        <v>#REF!</v>
      </c>
      <c r="H7" s="132"/>
      <c r="I7" s="131" t="e">
        <f t="shared" si="0"/>
        <v>#REF!</v>
      </c>
      <c r="J7" s="21" t="e">
        <f t="shared" si="1"/>
        <v>#REF!</v>
      </c>
      <c r="K7" s="142"/>
      <c r="L7" s="8"/>
      <c r="M7" s="8"/>
      <c r="N7" s="8"/>
      <c r="O7" s="8"/>
    </row>
    <row r="8" spans="1:15" x14ac:dyDescent="0.25">
      <c r="A8" s="7">
        <f>IF(ISBLANK(B8),"",COUNTA(B$2:$B8))</f>
        <v>7</v>
      </c>
      <c r="B8" s="54" t="str">
        <f>ISPLATNE_LISTE!B8</f>
        <v>Baseball klub Nada SSM</v>
      </c>
      <c r="C8" s="14" t="str">
        <f>ISPLATNE_LISTE!C8</f>
        <v>Ekipni</v>
      </c>
      <c r="D8" s="14" t="str">
        <f>ISPLATNE_LISTE!D8</f>
        <v>Baseball</v>
      </c>
      <c r="E8" s="15" t="str">
        <f>ISPLATNE_LISTE!F8</f>
        <v>IV</v>
      </c>
      <c r="F8" s="130" t="e">
        <f>ISPLATNE_LISTE!#REF!</f>
        <v>#REF!</v>
      </c>
      <c r="G8" s="131" t="e">
        <f>SUM(ISPLATNE_LISTE!#REF!)</f>
        <v>#REF!</v>
      </c>
      <c r="H8" s="132"/>
      <c r="I8" s="131" t="e">
        <f t="shared" si="0"/>
        <v>#REF!</v>
      </c>
      <c r="J8" s="21" t="e">
        <f t="shared" si="1"/>
        <v>#REF!</v>
      </c>
      <c r="K8" s="142"/>
      <c r="L8" s="8"/>
      <c r="M8" s="8"/>
      <c r="N8" s="8"/>
      <c r="O8" s="8"/>
    </row>
    <row r="9" spans="1:15" x14ac:dyDescent="0.25">
      <c r="A9" s="64">
        <f>IF(ISBLANK(B9),"",COUNTA(B$2:$B9))</f>
        <v>8</v>
      </c>
      <c r="B9" s="54" t="str">
        <f>ISPLATNE_LISTE!B9</f>
        <v>Boćarski klub Nada</v>
      </c>
      <c r="C9" s="55" t="str">
        <f>ISPLATNE_LISTE!C9</f>
        <v>Pojedinacni</v>
      </c>
      <c r="D9" s="55" t="str">
        <f>ISPLATNE_LISTE!D9</f>
        <v>Boćanje volo</v>
      </c>
      <c r="E9" s="56" t="str">
        <f>ISPLATNE_LISTE!F9</f>
        <v>IV</v>
      </c>
      <c r="F9" s="130" t="e">
        <f>ISPLATNE_LISTE!#REF!</f>
        <v>#REF!</v>
      </c>
      <c r="G9" s="131" t="e">
        <f>SUM(ISPLATNE_LISTE!#REF!)</f>
        <v>#REF!</v>
      </c>
      <c r="H9" s="132"/>
      <c r="I9" s="131" t="e">
        <f t="shared" si="0"/>
        <v>#REF!</v>
      </c>
      <c r="J9" s="21" t="e">
        <f t="shared" si="1"/>
        <v>#REF!</v>
      </c>
      <c r="K9" s="143"/>
      <c r="L9" s="8"/>
      <c r="M9" s="8"/>
      <c r="N9" s="8"/>
      <c r="O9" s="8"/>
    </row>
    <row r="10" spans="1:15" x14ac:dyDescent="0.25">
      <c r="A10" s="7">
        <f>IF(ISBLANK(B10),"",COUNTA(B$2:$B10))</f>
        <v>9</v>
      </c>
      <c r="B10" s="54" t="str">
        <f>ISPLATNE_LISTE!B10</f>
        <v>Boćarski klub Veli Varoš</v>
      </c>
      <c r="C10" s="14" t="str">
        <f>ISPLATNE_LISTE!C10</f>
        <v>Pojedinacni</v>
      </c>
      <c r="D10" s="14" t="str">
        <f>ISPLATNE_LISTE!D10</f>
        <v>Boćanje volo</v>
      </c>
      <c r="E10" s="15" t="str">
        <f>ISPLATNE_LISTE!F10</f>
        <v>-</v>
      </c>
      <c r="F10" s="130" t="e">
        <f>ISPLATNE_LISTE!#REF!</f>
        <v>#REF!</v>
      </c>
      <c r="G10" s="131" t="e">
        <f>SUM(ISPLATNE_LISTE!#REF!)</f>
        <v>#REF!</v>
      </c>
      <c r="H10" s="132"/>
      <c r="I10" s="131" t="e">
        <f t="shared" si="0"/>
        <v>#REF!</v>
      </c>
      <c r="J10" s="21" t="e">
        <f t="shared" si="1"/>
        <v>#REF!</v>
      </c>
      <c r="K10" s="142"/>
      <c r="L10" s="8"/>
      <c r="M10" s="8"/>
      <c r="N10" s="8"/>
      <c r="O10" s="8"/>
    </row>
    <row r="11" spans="1:15" x14ac:dyDescent="0.25">
      <c r="A11" s="64">
        <f>IF(ISBLANK(B11),"",COUNTA(B$2:$B11))</f>
        <v>10</v>
      </c>
      <c r="B11" s="54" t="str">
        <f>ISPLATNE_LISTE!B11</f>
        <v>Boksački klub Grom</v>
      </c>
      <c r="C11" s="55" t="str">
        <f>ISPLATNE_LISTE!C11</f>
        <v>Pojedinacni</v>
      </c>
      <c r="D11" s="55" t="str">
        <f>ISPLATNE_LISTE!D11</f>
        <v>Boks</v>
      </c>
      <c r="E11" s="56" t="str">
        <f>ISPLATNE_LISTE!F11</f>
        <v>III</v>
      </c>
      <c r="F11" s="130" t="e">
        <f>ISPLATNE_LISTE!#REF!</f>
        <v>#REF!</v>
      </c>
      <c r="G11" s="131" t="e">
        <f>SUM(ISPLATNE_LISTE!#REF!)</f>
        <v>#REF!</v>
      </c>
      <c r="H11" s="132"/>
      <c r="I11" s="131" t="e">
        <f t="shared" si="0"/>
        <v>#REF!</v>
      </c>
      <c r="J11" s="21" t="e">
        <f t="shared" si="1"/>
        <v>#REF!</v>
      </c>
      <c r="K11" s="143"/>
      <c r="L11" s="8"/>
      <c r="M11" s="8"/>
      <c r="N11" s="8"/>
      <c r="O11" s="8"/>
    </row>
    <row r="12" spans="1:15" x14ac:dyDescent="0.25">
      <c r="A12" s="7">
        <f>IF(ISBLANK(B12),"",COUNTA(B$2:$B12))</f>
        <v>11</v>
      </c>
      <c r="B12" s="54" t="str">
        <f>ISPLATNE_LISTE!B12</f>
        <v>Boksački klub Joker</v>
      </c>
      <c r="C12" s="14" t="str">
        <f>ISPLATNE_LISTE!C12</f>
        <v>Pojedinacni</v>
      </c>
      <c r="D12" s="14" t="str">
        <f>ISPLATNE_LISTE!D12</f>
        <v>Boks</v>
      </c>
      <c r="E12" s="15" t="str">
        <f>ISPLATNE_LISTE!F12</f>
        <v>-</v>
      </c>
      <c r="F12" s="130" t="e">
        <f>ISPLATNE_LISTE!#REF!</f>
        <v>#REF!</v>
      </c>
      <c r="G12" s="131" t="e">
        <f>SUM(ISPLATNE_LISTE!#REF!)</f>
        <v>#REF!</v>
      </c>
      <c r="H12" s="132"/>
      <c r="I12" s="131" t="e">
        <f t="shared" si="0"/>
        <v>#REF!</v>
      </c>
      <c r="J12" s="21" t="e">
        <f t="shared" si="1"/>
        <v>#REF!</v>
      </c>
      <c r="K12" s="142"/>
      <c r="L12" s="8"/>
      <c r="M12" s="8"/>
      <c r="N12" s="8"/>
      <c r="O12" s="8"/>
    </row>
    <row r="13" spans="1:15" x14ac:dyDescent="0.25">
      <c r="A13" s="7">
        <f>IF(ISBLANK(B13),"",COUNTA(B$2:$B13))</f>
        <v>12</v>
      </c>
      <c r="B13" s="54" t="str">
        <f>ISPLATNE_LISTE!B13</f>
        <v>Boksački klub Marjan</v>
      </c>
      <c r="C13" s="14" t="str">
        <f>ISPLATNE_LISTE!C13</f>
        <v>Pojedinacni</v>
      </c>
      <c r="D13" s="14" t="str">
        <f>ISPLATNE_LISTE!D13</f>
        <v>Boks</v>
      </c>
      <c r="E13" s="15" t="str">
        <f>ISPLATNE_LISTE!F13</f>
        <v>IV</v>
      </c>
      <c r="F13" s="130" t="e">
        <f>ISPLATNE_LISTE!#REF!</f>
        <v>#REF!</v>
      </c>
      <c r="G13" s="131" t="e">
        <f>SUM(ISPLATNE_LISTE!#REF!)</f>
        <v>#REF!</v>
      </c>
      <c r="H13" s="132"/>
      <c r="I13" s="131" t="e">
        <f t="shared" si="0"/>
        <v>#REF!</v>
      </c>
      <c r="J13" s="21" t="e">
        <f t="shared" si="1"/>
        <v>#REF!</v>
      </c>
      <c r="K13" s="142"/>
      <c r="L13" s="8"/>
      <c r="M13" s="8"/>
      <c r="N13" s="8"/>
      <c r="O13" s="8"/>
    </row>
    <row r="14" spans="1:15" x14ac:dyDescent="0.25">
      <c r="A14" s="7">
        <f>IF(ISBLANK(B14),"",COUNTA(B$2:$B14))</f>
        <v>13</v>
      </c>
      <c r="B14" s="54" t="str">
        <f>ISPLATNE_LISTE!B14</f>
        <v>Boksački klub Pauk</v>
      </c>
      <c r="C14" s="14" t="str">
        <f>ISPLATNE_LISTE!C14</f>
        <v>Pojedinacni</v>
      </c>
      <c r="D14" s="14" t="str">
        <f>ISPLATNE_LISTE!D14</f>
        <v>Boks</v>
      </c>
      <c r="E14" s="15" t="str">
        <f>ISPLATNE_LISTE!F14</f>
        <v>-</v>
      </c>
      <c r="F14" s="130" t="e">
        <f>ISPLATNE_LISTE!#REF!</f>
        <v>#REF!</v>
      </c>
      <c r="G14" s="131" t="e">
        <f>SUM(ISPLATNE_LISTE!#REF!)</f>
        <v>#REF!</v>
      </c>
      <c r="H14" s="132"/>
      <c r="I14" s="131" t="e">
        <f t="shared" si="0"/>
        <v>#REF!</v>
      </c>
      <c r="J14" s="21" t="e">
        <f t="shared" si="1"/>
        <v>#REF!</v>
      </c>
      <c r="K14" s="142"/>
      <c r="L14" s="8"/>
      <c r="M14" s="8"/>
      <c r="N14" s="8"/>
      <c r="O14" s="8"/>
    </row>
    <row r="15" spans="1:15" x14ac:dyDescent="0.25">
      <c r="A15" s="64">
        <f>IF(ISBLANK(B15),"",COUNTA(B$2:$B15))</f>
        <v>14</v>
      </c>
      <c r="B15" s="54" t="str">
        <f>ISPLATNE_LISTE!B15</f>
        <v>Boksački klub Pit Bull</v>
      </c>
      <c r="C15" s="55" t="str">
        <f>ISPLATNE_LISTE!C15</f>
        <v>Pojedinacni</v>
      </c>
      <c r="D15" s="55" t="str">
        <f>ISPLATNE_LISTE!D15</f>
        <v>Boks</v>
      </c>
      <c r="E15" s="56" t="str">
        <f>ISPLATNE_LISTE!F15</f>
        <v>IV</v>
      </c>
      <c r="F15" s="130" t="e">
        <f>ISPLATNE_LISTE!#REF!</f>
        <v>#REF!</v>
      </c>
      <c r="G15" s="131" t="e">
        <f>SUM(ISPLATNE_LISTE!#REF!)</f>
        <v>#REF!</v>
      </c>
      <c r="H15" s="132"/>
      <c r="I15" s="131" t="e">
        <f t="shared" si="0"/>
        <v>#REF!</v>
      </c>
      <c r="J15" s="21" t="e">
        <f t="shared" si="1"/>
        <v>#REF!</v>
      </c>
      <c r="K15" s="143"/>
      <c r="L15" s="8"/>
      <c r="M15" s="8"/>
      <c r="N15" s="8"/>
      <c r="O15" s="8"/>
    </row>
    <row r="16" spans="1:15" x14ac:dyDescent="0.25">
      <c r="A16" s="7">
        <f>IF(ISBLANK(B16),"",COUNTA(B$2:$B16))</f>
        <v>15</v>
      </c>
      <c r="B16" s="54" t="str">
        <f>ISPLATNE_LISTE!B16</f>
        <v>Boksački klub Split</v>
      </c>
      <c r="C16" s="14" t="str">
        <f>ISPLATNE_LISTE!C16</f>
        <v>Pojedinacni</v>
      </c>
      <c r="D16" s="14" t="str">
        <f>ISPLATNE_LISTE!D16</f>
        <v>Boks</v>
      </c>
      <c r="E16" s="15" t="str">
        <f>ISPLATNE_LISTE!F16</f>
        <v>IV</v>
      </c>
      <c r="F16" s="130" t="e">
        <f>ISPLATNE_LISTE!#REF!</f>
        <v>#REF!</v>
      </c>
      <c r="G16" s="131" t="e">
        <f>SUM(ISPLATNE_LISTE!#REF!)</f>
        <v>#REF!</v>
      </c>
      <c r="H16" s="132"/>
      <c r="I16" s="131" t="e">
        <f t="shared" si="0"/>
        <v>#REF!</v>
      </c>
      <c r="J16" s="21" t="e">
        <f t="shared" si="1"/>
        <v>#REF!</v>
      </c>
      <c r="K16" s="142"/>
      <c r="L16" s="8"/>
      <c r="M16" s="8"/>
      <c r="N16" s="8"/>
      <c r="O16" s="8"/>
    </row>
    <row r="17" spans="1:15" x14ac:dyDescent="0.25">
      <c r="A17" s="7">
        <f>IF(ISBLANK(B17),"",COUNTA(B$2:$B17))</f>
        <v>16</v>
      </c>
      <c r="B17" s="54" t="str">
        <f>ISPLATNE_LISTE!B17</f>
        <v>Boksački klub Torcida</v>
      </c>
      <c r="C17" s="14" t="str">
        <f>ISPLATNE_LISTE!C17</f>
        <v>Pojedinacni</v>
      </c>
      <c r="D17" s="14" t="str">
        <f>ISPLATNE_LISTE!D17</f>
        <v>Boks</v>
      </c>
      <c r="E17" s="15" t="str">
        <f>ISPLATNE_LISTE!F17</f>
        <v>III</v>
      </c>
      <c r="F17" s="130" t="e">
        <f>ISPLATNE_LISTE!#REF!</f>
        <v>#REF!</v>
      </c>
      <c r="G17" s="131" t="e">
        <f>SUM(ISPLATNE_LISTE!#REF!)</f>
        <v>#REF!</v>
      </c>
      <c r="H17" s="132"/>
      <c r="I17" s="131" t="e">
        <f t="shared" si="0"/>
        <v>#REF!</v>
      </c>
      <c r="J17" s="21" t="e">
        <f t="shared" si="1"/>
        <v>#REF!</v>
      </c>
      <c r="K17" s="142"/>
      <c r="L17" s="8"/>
      <c r="M17" s="8"/>
      <c r="N17" s="8"/>
      <c r="O17" s="8"/>
    </row>
    <row r="18" spans="1:15" x14ac:dyDescent="0.25">
      <c r="A18" s="64">
        <f>IF(ISBLANK(B18),"",COUNTA(B$2:$B18))</f>
        <v>17</v>
      </c>
      <c r="B18" s="54" t="str">
        <f>ISPLATNE_LISTE!B18</f>
        <v>Cheerleading klub Noa</v>
      </c>
      <c r="C18" s="55" t="str">
        <f>ISPLATNE_LISTE!C18</f>
        <v>Pojedinacni</v>
      </c>
      <c r="D18" s="55" t="str">
        <f>ISPLATNE_LISTE!D18</f>
        <v>Cheeerleading</v>
      </c>
      <c r="E18" s="56" t="str">
        <f>ISPLATNE_LISTE!F18</f>
        <v>II</v>
      </c>
      <c r="F18" s="130" t="e">
        <f>ISPLATNE_LISTE!#REF!</f>
        <v>#REF!</v>
      </c>
      <c r="G18" s="131" t="e">
        <f>SUM(ISPLATNE_LISTE!#REF!)</f>
        <v>#REF!</v>
      </c>
      <c r="H18" s="132"/>
      <c r="I18" s="131" t="e">
        <f t="shared" si="0"/>
        <v>#REF!</v>
      </c>
      <c r="J18" s="21" t="e">
        <f t="shared" si="1"/>
        <v>#REF!</v>
      </c>
      <c r="K18" s="143"/>
      <c r="L18" s="8"/>
      <c r="M18" s="8"/>
      <c r="N18" s="8"/>
      <c r="O18" s="8"/>
    </row>
    <row r="19" spans="1:15" x14ac:dyDescent="0.25">
      <c r="A19" s="7">
        <f>IF(ISBLANK(B19),"",COUNTA(B$2:$B19))</f>
        <v>18</v>
      </c>
      <c r="B19" s="54" t="str">
        <f>ISPLATNE_LISTE!B19</f>
        <v>Cheerleading klub Sedmi vjetar</v>
      </c>
      <c r="C19" s="14" t="str">
        <f>ISPLATNE_LISTE!C19</f>
        <v>Pojedinacni</v>
      </c>
      <c r="D19" s="14" t="str">
        <f>ISPLATNE_LISTE!D19</f>
        <v>Cheeerleading</v>
      </c>
      <c r="E19" s="15" t="str">
        <f>ISPLATNE_LISTE!F19</f>
        <v>-</v>
      </c>
      <c r="F19" s="130" t="e">
        <f>ISPLATNE_LISTE!#REF!</f>
        <v>#REF!</v>
      </c>
      <c r="G19" s="131" t="e">
        <f>SUM(ISPLATNE_LISTE!#REF!)</f>
        <v>#REF!</v>
      </c>
      <c r="H19" s="132"/>
      <c r="I19" s="131" t="e">
        <f t="shared" si="0"/>
        <v>#REF!</v>
      </c>
      <c r="J19" s="21" t="e">
        <f t="shared" si="1"/>
        <v>#REF!</v>
      </c>
      <c r="K19" s="142"/>
      <c r="L19" s="8"/>
      <c r="M19" s="8"/>
      <c r="N19" s="8"/>
      <c r="O19" s="8"/>
    </row>
    <row r="20" spans="1:15" x14ac:dyDescent="0.25">
      <c r="A20" s="64">
        <f>IF(ISBLANK(B20),"",COUNTA(B$2:$B20))</f>
        <v>19</v>
      </c>
      <c r="B20" s="54" t="str">
        <f>ISPLATNE_LISTE!B20</f>
        <v>Klub daljinskog plivanja POŠK</v>
      </c>
      <c r="C20" s="55" t="str">
        <f>ISPLATNE_LISTE!C20</f>
        <v>Pojedinacni</v>
      </c>
      <c r="D20" s="55" t="str">
        <f>ISPLATNE_LISTE!D20</f>
        <v>Daljinsko plivanje</v>
      </c>
      <c r="E20" s="56" t="str">
        <f>ISPLATNE_LISTE!F20</f>
        <v>IV</v>
      </c>
      <c r="F20" s="130" t="e">
        <f>ISPLATNE_LISTE!#REF!</f>
        <v>#REF!</v>
      </c>
      <c r="G20" s="131" t="e">
        <f>SUM(ISPLATNE_LISTE!#REF!)</f>
        <v>#REF!</v>
      </c>
      <c r="H20" s="132"/>
      <c r="I20" s="131" t="e">
        <f t="shared" si="0"/>
        <v>#REF!</v>
      </c>
      <c r="J20" s="21" t="e">
        <f t="shared" si="1"/>
        <v>#REF!</v>
      </c>
      <c r="K20" s="143"/>
      <c r="L20" s="8"/>
      <c r="M20" s="8"/>
      <c r="N20" s="8"/>
      <c r="O20" s="8"/>
    </row>
    <row r="21" spans="1:15" x14ac:dyDescent="0.25">
      <c r="A21" s="7">
        <f>IF(ISBLANK(B21),"",COUNTA(B$2:$B21))</f>
        <v>20</v>
      </c>
      <c r="B21" s="54" t="str">
        <f>ISPLATNE_LISTE!B21</f>
        <v>Klub daljinskog plivanja Split</v>
      </c>
      <c r="C21" s="14" t="str">
        <f>ISPLATNE_LISTE!C21</f>
        <v>Pojedinacni</v>
      </c>
      <c r="D21" s="14" t="str">
        <f>ISPLATNE_LISTE!D21</f>
        <v>Daljinsko plivanje</v>
      </c>
      <c r="E21" s="15" t="str">
        <f>ISPLATNE_LISTE!F21</f>
        <v>IV</v>
      </c>
      <c r="F21" s="130" t="e">
        <f>ISPLATNE_LISTE!#REF!</f>
        <v>#REF!</v>
      </c>
      <c r="G21" s="131" t="e">
        <f>SUM(ISPLATNE_LISTE!#REF!)</f>
        <v>#REF!</v>
      </c>
      <c r="H21" s="132"/>
      <c r="I21" s="131" t="e">
        <f t="shared" si="0"/>
        <v>#REF!</v>
      </c>
      <c r="J21" s="21" t="e">
        <f t="shared" si="1"/>
        <v>#REF!</v>
      </c>
      <c r="K21" s="142"/>
      <c r="L21" s="8"/>
      <c r="M21" s="8"/>
      <c r="N21" s="8"/>
      <c r="O21" s="8"/>
    </row>
    <row r="22" spans="1:15" x14ac:dyDescent="0.25">
      <c r="A22" s="64">
        <f>IF(ISBLANK(B22),"",COUNTA(B$2:$B22))</f>
        <v>21</v>
      </c>
      <c r="B22" s="54" t="str">
        <f>ISPLATNE_LISTE!B22</f>
        <v>Klub dizača utega Split</v>
      </c>
      <c r="C22" s="55" t="str">
        <f>ISPLATNE_LISTE!C22</f>
        <v>Pojedinacni</v>
      </c>
      <c r="D22" s="55" t="str">
        <f>ISPLATNE_LISTE!D22</f>
        <v>Dizanje utega</v>
      </c>
      <c r="E22" s="56" t="str">
        <f>ISPLATNE_LISTE!F22</f>
        <v>IV</v>
      </c>
      <c r="F22" s="130" t="e">
        <f>ISPLATNE_LISTE!#REF!</f>
        <v>#REF!</v>
      </c>
      <c r="G22" s="131" t="e">
        <f>SUM(ISPLATNE_LISTE!#REF!)</f>
        <v>#REF!</v>
      </c>
      <c r="H22" s="132"/>
      <c r="I22" s="131" t="e">
        <f t="shared" si="0"/>
        <v>#REF!</v>
      </c>
      <c r="J22" s="21" t="e">
        <f t="shared" si="1"/>
        <v>#REF!</v>
      </c>
      <c r="K22" s="143"/>
      <c r="L22" s="8"/>
      <c r="M22" s="8"/>
      <c r="N22" s="8"/>
      <c r="O22" s="8"/>
    </row>
    <row r="23" spans="1:15" x14ac:dyDescent="0.25">
      <c r="A23" s="7">
        <f>IF(ISBLANK(B23),"",COUNTA(B$2:$B23))</f>
        <v>22</v>
      </c>
      <c r="B23" s="54" t="str">
        <f>ISPLATNE_LISTE!B23</f>
        <v>Gimnastički klub Marjan</v>
      </c>
      <c r="C23" s="14" t="str">
        <f>ISPLATNE_LISTE!C23</f>
        <v>Pojedinacni</v>
      </c>
      <c r="D23" s="14" t="str">
        <f>ISPLATNE_LISTE!D23</f>
        <v>Gimnastika</v>
      </c>
      <c r="E23" s="15" t="str">
        <f>ISPLATNE_LISTE!F23</f>
        <v>I</v>
      </c>
      <c r="F23" s="130" t="e">
        <f>ISPLATNE_LISTE!#REF!</f>
        <v>#REF!</v>
      </c>
      <c r="G23" s="131" t="e">
        <f>SUM(ISPLATNE_LISTE!#REF!)</f>
        <v>#REF!</v>
      </c>
      <c r="H23" s="132"/>
      <c r="I23" s="131" t="e">
        <f t="shared" si="0"/>
        <v>#REF!</v>
      </c>
      <c r="J23" s="21" t="e">
        <f t="shared" si="1"/>
        <v>#REF!</v>
      </c>
      <c r="K23" s="142"/>
      <c r="L23" s="8"/>
      <c r="M23" s="8"/>
      <c r="N23" s="8"/>
      <c r="O23" s="8"/>
    </row>
    <row r="24" spans="1:15" x14ac:dyDescent="0.25">
      <c r="A24" s="64">
        <f>IF(ISBLANK(B24),"",COUNTA(B$2:$B24))</f>
        <v>23</v>
      </c>
      <c r="B24" s="54" t="str">
        <f>ISPLATNE_LISTE!B24</f>
        <v>Gimnastički klub Split</v>
      </c>
      <c r="C24" s="55" t="str">
        <f>ISPLATNE_LISTE!C24</f>
        <v>Pojedinacni</v>
      </c>
      <c r="D24" s="55" t="str">
        <f>ISPLATNE_LISTE!D24</f>
        <v>Gimnastika</v>
      </c>
      <c r="E24" s="56" t="str">
        <f>ISPLATNE_LISTE!F24</f>
        <v>II</v>
      </c>
      <c r="F24" s="130" t="e">
        <f>ISPLATNE_LISTE!#REF!</f>
        <v>#REF!</v>
      </c>
      <c r="G24" s="131" t="e">
        <f>SUM(ISPLATNE_LISTE!#REF!)</f>
        <v>#REF!</v>
      </c>
      <c r="H24" s="132"/>
      <c r="I24" s="131" t="e">
        <f t="shared" si="0"/>
        <v>#REF!</v>
      </c>
      <c r="J24" s="21" t="e">
        <f t="shared" si="1"/>
        <v>#REF!</v>
      </c>
      <c r="K24" s="143"/>
      <c r="L24" s="8"/>
      <c r="M24" s="8"/>
      <c r="N24" s="8"/>
      <c r="O24" s="8"/>
    </row>
    <row r="25" spans="1:15" x14ac:dyDescent="0.25">
      <c r="A25" s="7">
        <f>IF(ISBLANK(B25),"",COUNTA(B$2:$B25))</f>
        <v>24</v>
      </c>
      <c r="B25" s="54" t="str">
        <f>ISPLATNE_LISTE!B25</f>
        <v>Klub ritmičko športske gimnastike Floramye</v>
      </c>
      <c r="C25" s="14" t="str">
        <f>ISPLATNE_LISTE!C25</f>
        <v>Pojedinacni</v>
      </c>
      <c r="D25" s="14" t="str">
        <f>ISPLATNE_LISTE!D25</f>
        <v>Gimnastika</v>
      </c>
      <c r="E25" s="15" t="str">
        <f>ISPLATNE_LISTE!F25</f>
        <v>IV</v>
      </c>
      <c r="F25" s="130" t="e">
        <f>ISPLATNE_LISTE!#REF!</f>
        <v>#REF!</v>
      </c>
      <c r="G25" s="131" t="e">
        <f>SUM(ISPLATNE_LISTE!#REF!)</f>
        <v>#REF!</v>
      </c>
      <c r="H25" s="132"/>
      <c r="I25" s="131" t="e">
        <f t="shared" si="0"/>
        <v>#REF!</v>
      </c>
      <c r="J25" s="21" t="e">
        <f t="shared" si="1"/>
        <v>#REF!</v>
      </c>
      <c r="K25" s="142"/>
      <c r="L25" s="8"/>
      <c r="M25" s="8"/>
      <c r="N25" s="8"/>
      <c r="O25" s="8"/>
    </row>
    <row r="26" spans="1:15" x14ac:dyDescent="0.25">
      <c r="A26" s="64">
        <f>IF(ISBLANK(B26),"",COUNTA(B$2:$B26))</f>
        <v>25</v>
      </c>
      <c r="B26" s="54" t="str">
        <f>ISPLATNE_LISTE!B26</f>
        <v>Golf klub Split 1700</v>
      </c>
      <c r="C26" s="55" t="str">
        <f>ISPLATNE_LISTE!C26</f>
        <v>Pojedinacni</v>
      </c>
      <c r="D26" s="55" t="str">
        <f>ISPLATNE_LISTE!D26</f>
        <v>Golf</v>
      </c>
      <c r="E26" s="56" t="str">
        <f>ISPLATNE_LISTE!F26</f>
        <v>-</v>
      </c>
      <c r="F26" s="130" t="e">
        <f>ISPLATNE_LISTE!#REF!</f>
        <v>#REF!</v>
      </c>
      <c r="G26" s="131" t="e">
        <f>SUM(ISPLATNE_LISTE!#REF!)</f>
        <v>#REF!</v>
      </c>
      <c r="H26" s="132"/>
      <c r="I26" s="131" t="e">
        <f t="shared" si="0"/>
        <v>#REF!</v>
      </c>
      <c r="J26" s="21" t="e">
        <f t="shared" si="1"/>
        <v>#REF!</v>
      </c>
      <c r="K26" s="143"/>
      <c r="L26" s="8"/>
      <c r="M26" s="8"/>
      <c r="N26" s="8"/>
      <c r="O26" s="8"/>
    </row>
    <row r="27" spans="1:15" x14ac:dyDescent="0.25">
      <c r="A27" s="7">
        <f>IF(ISBLANK(B27),"",COUNTA(B$2:$B27))</f>
        <v>26</v>
      </c>
      <c r="B27" s="54" t="str">
        <f>ISPLATNE_LISTE!B27</f>
        <v>Hrvački klub Split</v>
      </c>
      <c r="C27" s="14" t="str">
        <f>ISPLATNE_LISTE!C27</f>
        <v>Pojedinacni</v>
      </c>
      <c r="D27" s="14" t="str">
        <f>ISPLATNE_LISTE!D27</f>
        <v>Hrvanje</v>
      </c>
      <c r="E27" s="15" t="str">
        <f>ISPLATNE_LISTE!F27</f>
        <v>III</v>
      </c>
      <c r="F27" s="130" t="e">
        <f>ISPLATNE_LISTE!#REF!</f>
        <v>#REF!</v>
      </c>
      <c r="G27" s="131" t="e">
        <f>SUM(ISPLATNE_LISTE!#REF!)</f>
        <v>#REF!</v>
      </c>
      <c r="H27" s="132"/>
      <c r="I27" s="131" t="e">
        <f t="shared" si="0"/>
        <v>#REF!</v>
      </c>
      <c r="J27" s="21" t="e">
        <f t="shared" si="1"/>
        <v>#REF!</v>
      </c>
      <c r="K27" s="142"/>
      <c r="L27" s="8"/>
      <c r="M27" s="8"/>
      <c r="N27" s="8"/>
      <c r="O27" s="8"/>
    </row>
    <row r="28" spans="1:15" x14ac:dyDescent="0.25">
      <c r="A28" s="7">
        <f>IF(ISBLANK(B28),"",COUNTA(B$2:$B28))</f>
        <v>27</v>
      </c>
      <c r="B28" s="54" t="str">
        <f>ISPLATNE_LISTE!B28</f>
        <v>Jedriličarski klub Labud</v>
      </c>
      <c r="C28" s="14" t="str">
        <f>ISPLATNE_LISTE!C28</f>
        <v>Pojedinacni</v>
      </c>
      <c r="D28" s="14" t="str">
        <f>ISPLATNE_LISTE!D28</f>
        <v>Jedrenje</v>
      </c>
      <c r="E28" s="15" t="str">
        <f>ISPLATNE_LISTE!F28</f>
        <v>II</v>
      </c>
      <c r="F28" s="130" t="e">
        <f>ISPLATNE_LISTE!#REF!</f>
        <v>#REF!</v>
      </c>
      <c r="G28" s="131" t="e">
        <f>SUM(ISPLATNE_LISTE!#REF!)</f>
        <v>#REF!</v>
      </c>
      <c r="H28" s="132"/>
      <c r="I28" s="131" t="e">
        <f t="shared" si="0"/>
        <v>#REF!</v>
      </c>
      <c r="J28" s="21" t="e">
        <f t="shared" si="1"/>
        <v>#REF!</v>
      </c>
      <c r="K28" s="142"/>
      <c r="L28" s="8"/>
      <c r="M28" s="8"/>
      <c r="N28" s="8"/>
      <c r="O28" s="8"/>
    </row>
    <row r="29" spans="1:15" x14ac:dyDescent="0.25">
      <c r="A29" s="7">
        <f>IF(ISBLANK(B29),"",COUNTA(B$2:$B29))</f>
        <v>28</v>
      </c>
      <c r="B29" s="54" t="str">
        <f>ISPLATNE_LISTE!B29</f>
        <v>Jedriličarski klub Mornar</v>
      </c>
      <c r="C29" s="14" t="str">
        <f>ISPLATNE_LISTE!C29</f>
        <v>Pojedinacni</v>
      </c>
      <c r="D29" s="14" t="str">
        <f>ISPLATNE_LISTE!D29</f>
        <v>Jedrenje</v>
      </c>
      <c r="E29" s="15" t="str">
        <f>ISPLATNE_LISTE!F29</f>
        <v>I</v>
      </c>
      <c r="F29" s="130" t="e">
        <f>ISPLATNE_LISTE!#REF!</f>
        <v>#REF!</v>
      </c>
      <c r="G29" s="131" t="e">
        <f>SUM(ISPLATNE_LISTE!#REF!)</f>
        <v>#REF!</v>
      </c>
      <c r="H29" s="132"/>
      <c r="I29" s="131" t="e">
        <f t="shared" si="0"/>
        <v>#REF!</v>
      </c>
      <c r="J29" s="21" t="e">
        <f t="shared" si="1"/>
        <v>#REF!</v>
      </c>
      <c r="K29" s="142"/>
      <c r="L29" s="8"/>
      <c r="M29" s="8"/>
      <c r="N29" s="8"/>
      <c r="O29" s="8"/>
    </row>
    <row r="30" spans="1:15" x14ac:dyDescent="0.25">
      <c r="A30" s="64">
        <f>IF(ISBLANK(B30),"",COUNTA(B$2:$B30))</f>
        <v>29</v>
      </c>
      <c r="B30" s="54" t="str">
        <f>ISPLATNE_LISTE!B30</f>
        <v>Jedriličarski klub Split</v>
      </c>
      <c r="C30" s="55" t="str">
        <f>ISPLATNE_LISTE!C30</f>
        <v>Pojedinacni</v>
      </c>
      <c r="D30" s="55" t="str">
        <f>ISPLATNE_LISTE!D30</f>
        <v>Jedrenje</v>
      </c>
      <c r="E30" s="56" t="str">
        <f>ISPLATNE_LISTE!F30</f>
        <v>I</v>
      </c>
      <c r="F30" s="130" t="e">
        <f>ISPLATNE_LISTE!#REF!</f>
        <v>#REF!</v>
      </c>
      <c r="G30" s="131" t="e">
        <f>SUM(ISPLATNE_LISTE!#REF!)</f>
        <v>#REF!</v>
      </c>
      <c r="H30" s="132"/>
      <c r="I30" s="131" t="e">
        <f t="shared" si="0"/>
        <v>#REF!</v>
      </c>
      <c r="J30" s="21" t="e">
        <f t="shared" si="1"/>
        <v>#REF!</v>
      </c>
      <c r="K30" s="143"/>
      <c r="L30" s="8"/>
      <c r="M30" s="8"/>
      <c r="N30" s="8"/>
      <c r="O30" s="8"/>
    </row>
    <row r="31" spans="1:15" x14ac:dyDescent="0.25">
      <c r="A31" s="7">
        <f>IF(ISBLANK(B31),"",COUNTA(B$2:$B31))</f>
        <v>30</v>
      </c>
      <c r="B31" s="54" t="str">
        <f>ISPLATNE_LISTE!B31</f>
        <v>Jedriličarski klub Zenta</v>
      </c>
      <c r="C31" s="14" t="str">
        <f>ISPLATNE_LISTE!C31</f>
        <v>Pojedinacni</v>
      </c>
      <c r="D31" s="14" t="str">
        <f>ISPLATNE_LISTE!D31</f>
        <v>Jedrenje</v>
      </c>
      <c r="E31" s="15" t="str">
        <f>ISPLATNE_LISTE!F31</f>
        <v>III</v>
      </c>
      <c r="F31" s="130" t="e">
        <f>ISPLATNE_LISTE!#REF!</f>
        <v>#REF!</v>
      </c>
      <c r="G31" s="131" t="e">
        <f>SUM(ISPLATNE_LISTE!#REF!)</f>
        <v>#REF!</v>
      </c>
      <c r="H31" s="132"/>
      <c r="I31" s="131" t="e">
        <f t="shared" si="0"/>
        <v>#REF!</v>
      </c>
      <c r="J31" s="21" t="e">
        <f t="shared" si="1"/>
        <v>#REF!</v>
      </c>
      <c r="K31" s="142"/>
      <c r="L31" s="8"/>
      <c r="M31" s="8"/>
      <c r="N31" s="8"/>
      <c r="O31" s="8"/>
    </row>
    <row r="32" spans="1:15" x14ac:dyDescent="0.25">
      <c r="A32" s="7">
        <f>IF(ISBLANK(B32),"",COUNTA(B$2:$B32))</f>
        <v>31</v>
      </c>
      <c r="B32" s="54" t="str">
        <f>ISPLATNE_LISTE!B32</f>
        <v>Akademski judo klub Student</v>
      </c>
      <c r="C32" s="14" t="str">
        <f>ISPLATNE_LISTE!C32</f>
        <v>Pojedinacni</v>
      </c>
      <c r="D32" s="14" t="str">
        <f>ISPLATNE_LISTE!D32</f>
        <v>Judo</v>
      </c>
      <c r="E32" s="15" t="str">
        <f>ISPLATNE_LISTE!F32</f>
        <v>II</v>
      </c>
      <c r="F32" s="130" t="e">
        <f>ISPLATNE_LISTE!#REF!</f>
        <v>#REF!</v>
      </c>
      <c r="G32" s="131" t="e">
        <f>SUM(ISPLATNE_LISTE!#REF!)</f>
        <v>#REF!</v>
      </c>
      <c r="H32" s="132"/>
      <c r="I32" s="131" t="e">
        <f t="shared" si="0"/>
        <v>#REF!</v>
      </c>
      <c r="J32" s="21" t="e">
        <f t="shared" si="1"/>
        <v>#REF!</v>
      </c>
      <c r="K32" s="142"/>
      <c r="L32" s="8"/>
      <c r="M32" s="8"/>
      <c r="N32" s="8"/>
      <c r="O32" s="8"/>
    </row>
    <row r="33" spans="1:15" x14ac:dyDescent="0.25">
      <c r="A33" s="7">
        <f>IF(ISBLANK(B33),"",COUNTA(B$2:$B33))</f>
        <v>32</v>
      </c>
      <c r="B33" s="54" t="str">
        <f>ISPLATNE_LISTE!B33</f>
        <v>Judo klub Marjan</v>
      </c>
      <c r="C33" s="14" t="str">
        <f>ISPLATNE_LISTE!C33</f>
        <v>Pojedinacni</v>
      </c>
      <c r="D33" s="14" t="str">
        <f>ISPLATNE_LISTE!D33</f>
        <v>Judo</v>
      </c>
      <c r="E33" s="15" t="str">
        <f>ISPLATNE_LISTE!F33</f>
        <v>III</v>
      </c>
      <c r="F33" s="130" t="e">
        <f>ISPLATNE_LISTE!#REF!</f>
        <v>#REF!</v>
      </c>
      <c r="G33" s="131" t="e">
        <f>SUM(ISPLATNE_LISTE!#REF!)</f>
        <v>#REF!</v>
      </c>
      <c r="H33" s="132"/>
      <c r="I33" s="131" t="e">
        <f t="shared" si="0"/>
        <v>#REF!</v>
      </c>
      <c r="J33" s="21" t="e">
        <f t="shared" si="1"/>
        <v>#REF!</v>
      </c>
      <c r="K33" s="142"/>
      <c r="L33" s="8"/>
      <c r="M33" s="8"/>
      <c r="N33" s="8"/>
      <c r="O33" s="8"/>
    </row>
    <row r="34" spans="1:15" x14ac:dyDescent="0.25">
      <c r="A34" s="7">
        <f>IF(ISBLANK(B34),"",COUNTA(B$2:$B34))</f>
        <v>33</v>
      </c>
      <c r="B34" s="54" t="str">
        <f>ISPLATNE_LISTE!B34</f>
        <v>Judo klub Pujanke</v>
      </c>
      <c r="C34" s="14" t="str">
        <f>ISPLATNE_LISTE!C34</f>
        <v>Pojedinacni</v>
      </c>
      <c r="D34" s="14" t="str">
        <f>ISPLATNE_LISTE!D34</f>
        <v>Judo</v>
      </c>
      <c r="E34" s="15" t="str">
        <f>ISPLATNE_LISTE!F34</f>
        <v>I</v>
      </c>
      <c r="F34" s="130" t="e">
        <f>ISPLATNE_LISTE!#REF!</f>
        <v>#REF!</v>
      </c>
      <c r="G34" s="131" t="e">
        <f>SUM(ISPLATNE_LISTE!#REF!)</f>
        <v>#REF!</v>
      </c>
      <c r="H34" s="132"/>
      <c r="I34" s="131" t="e">
        <f t="shared" si="0"/>
        <v>#REF!</v>
      </c>
      <c r="J34" s="21" t="e">
        <f t="shared" si="1"/>
        <v>#REF!</v>
      </c>
      <c r="K34" s="142"/>
      <c r="L34" s="8"/>
      <c r="M34" s="8"/>
      <c r="N34" s="8"/>
      <c r="O34" s="8"/>
    </row>
    <row r="35" spans="1:15" x14ac:dyDescent="0.25">
      <c r="A35" s="7">
        <f>IF(ISBLANK(B35),"",COUNTA(B$2:$B35))</f>
        <v>34</v>
      </c>
      <c r="B35" s="54" t="str">
        <f>ISPLATNE_LISTE!B35</f>
        <v>Judo klub Sokol</v>
      </c>
      <c r="C35" s="14" t="str">
        <f>ISPLATNE_LISTE!C35</f>
        <v>Pojedinacni</v>
      </c>
      <c r="D35" s="14" t="str">
        <f>ISPLATNE_LISTE!D35</f>
        <v>Judo</v>
      </c>
      <c r="E35" s="15" t="str">
        <f>ISPLATNE_LISTE!F35</f>
        <v>IV</v>
      </c>
      <c r="F35" s="130" t="e">
        <f>ISPLATNE_LISTE!#REF!</f>
        <v>#REF!</v>
      </c>
      <c r="G35" s="131" t="e">
        <f>SUM(ISPLATNE_LISTE!#REF!)</f>
        <v>#REF!</v>
      </c>
      <c r="H35" s="132"/>
      <c r="I35" s="131" t="e">
        <f t="shared" si="0"/>
        <v>#REF!</v>
      </c>
      <c r="J35" s="21" t="e">
        <f t="shared" si="1"/>
        <v>#REF!</v>
      </c>
      <c r="K35" s="142"/>
      <c r="L35" s="8"/>
      <c r="M35" s="8"/>
      <c r="N35" s="8"/>
      <c r="O35" s="8"/>
    </row>
    <row r="36" spans="1:15" x14ac:dyDescent="0.25">
      <c r="A36" s="7">
        <f>IF(ISBLANK(B36),"",COUNTA(B$2:$B36))</f>
        <v>35</v>
      </c>
      <c r="B36" s="54" t="str">
        <f>ISPLATNE_LISTE!B36</f>
        <v>Judo klub Split</v>
      </c>
      <c r="C36" s="14" t="str">
        <f>ISPLATNE_LISTE!C36</f>
        <v>Pojedinacni</v>
      </c>
      <c r="D36" s="14" t="str">
        <f>ISPLATNE_LISTE!D36</f>
        <v>Judo</v>
      </c>
      <c r="E36" s="15" t="str">
        <f>ISPLATNE_LISTE!F36</f>
        <v>IV</v>
      </c>
      <c r="F36" s="130" t="e">
        <f>ISPLATNE_LISTE!#REF!</f>
        <v>#REF!</v>
      </c>
      <c r="G36" s="131" t="e">
        <f>SUM(ISPLATNE_LISTE!#REF!)</f>
        <v>#REF!</v>
      </c>
      <c r="H36" s="132"/>
      <c r="I36" s="131" t="e">
        <f t="shared" si="0"/>
        <v>#REF!</v>
      </c>
      <c r="J36" s="21" t="e">
        <f t="shared" si="1"/>
        <v>#REF!</v>
      </c>
      <c r="K36" s="142"/>
      <c r="L36" s="8"/>
      <c r="M36" s="8"/>
      <c r="N36" s="8"/>
      <c r="O36" s="8"/>
    </row>
    <row r="37" spans="1:15" x14ac:dyDescent="0.25">
      <c r="A37" s="7">
        <f>IF(ISBLANK(B37),"",COUNTA(B$2:$B37))</f>
        <v>36</v>
      </c>
      <c r="B37" s="54" t="str">
        <f>ISPLATNE_LISTE!B37</f>
        <v>Rafting klub Cetina Raft-Slime</v>
      </c>
      <c r="C37" s="14" t="str">
        <f>ISPLATNE_LISTE!C37</f>
        <v>Pojedinacni</v>
      </c>
      <c r="D37" s="14" t="str">
        <f>ISPLATNE_LISTE!D37</f>
        <v>Kajak kanu</v>
      </c>
      <c r="E37" s="15" t="str">
        <f>ISPLATNE_LISTE!F37</f>
        <v>-</v>
      </c>
      <c r="F37" s="130" t="e">
        <f>ISPLATNE_LISTE!#REF!</f>
        <v>#REF!</v>
      </c>
      <c r="G37" s="131" t="e">
        <f>SUM(ISPLATNE_LISTE!#REF!)</f>
        <v>#REF!</v>
      </c>
      <c r="H37" s="132"/>
      <c r="I37" s="131" t="e">
        <f t="shared" si="0"/>
        <v>#REF!</v>
      </c>
      <c r="J37" s="21" t="e">
        <f t="shared" si="1"/>
        <v>#REF!</v>
      </c>
      <c r="K37" s="142"/>
      <c r="L37" s="8"/>
      <c r="M37" s="8"/>
      <c r="N37" s="8"/>
      <c r="O37" s="8"/>
    </row>
    <row r="38" spans="1:15" x14ac:dyDescent="0.25">
      <c r="A38" s="64">
        <f>IF(ISBLANK(B38),"",COUNTA(B$2:$B38))</f>
        <v>37</v>
      </c>
      <c r="B38" s="54" t="str">
        <f>ISPLATNE_LISTE!B38</f>
        <v>Karate klub Dalmacija</v>
      </c>
      <c r="C38" s="55" t="str">
        <f>ISPLATNE_LISTE!C38</f>
        <v>Pojedinacni</v>
      </c>
      <c r="D38" s="55" t="str">
        <f>ISPLATNE_LISTE!D38</f>
        <v>Karate</v>
      </c>
      <c r="E38" s="56" t="str">
        <f>ISPLATNE_LISTE!F38</f>
        <v>IV</v>
      </c>
      <c r="F38" s="130" t="e">
        <f>ISPLATNE_LISTE!#REF!</f>
        <v>#REF!</v>
      </c>
      <c r="G38" s="131" t="e">
        <f>SUM(ISPLATNE_LISTE!#REF!)</f>
        <v>#REF!</v>
      </c>
      <c r="H38" s="132"/>
      <c r="I38" s="131" t="e">
        <f t="shared" si="0"/>
        <v>#REF!</v>
      </c>
      <c r="J38" s="21" t="e">
        <f t="shared" si="1"/>
        <v>#REF!</v>
      </c>
      <c r="K38" s="143"/>
      <c r="L38" s="8"/>
      <c r="M38" s="8"/>
      <c r="N38" s="8"/>
      <c r="O38" s="8"/>
    </row>
    <row r="39" spans="1:15" x14ac:dyDescent="0.25">
      <c r="A39" s="7">
        <f>IF(ISBLANK(B39),"",COUNTA(B$2:$B39))</f>
        <v>38</v>
      </c>
      <c r="B39" s="54" t="str">
        <f>ISPLATNE_LISTE!B39</f>
        <v>Karate klub Galeb</v>
      </c>
      <c r="C39" s="14" t="str">
        <f>ISPLATNE_LISTE!C39</f>
        <v>Pojedinacni</v>
      </c>
      <c r="D39" s="14" t="str">
        <f>ISPLATNE_LISTE!D39</f>
        <v>Karate</v>
      </c>
      <c r="E39" s="15" t="str">
        <f>ISPLATNE_LISTE!F39</f>
        <v>-</v>
      </c>
      <c r="F39" s="130" t="e">
        <f>ISPLATNE_LISTE!#REF!</f>
        <v>#REF!</v>
      </c>
      <c r="G39" s="131" t="e">
        <f>SUM(ISPLATNE_LISTE!#REF!)</f>
        <v>#REF!</v>
      </c>
      <c r="H39" s="132"/>
      <c r="I39" s="131" t="e">
        <f t="shared" si="0"/>
        <v>#REF!</v>
      </c>
      <c r="J39" s="21" t="e">
        <f t="shared" si="1"/>
        <v>#REF!</v>
      </c>
      <c r="K39" s="142"/>
      <c r="L39" s="8"/>
      <c r="M39" s="8"/>
      <c r="N39" s="8"/>
      <c r="O39" s="8"/>
    </row>
    <row r="40" spans="1:15" x14ac:dyDescent="0.25">
      <c r="A40" s="64">
        <f>IF(ISBLANK(B40),"",COUNTA(B$2:$B40))</f>
        <v>39</v>
      </c>
      <c r="B40" s="54" t="str">
        <f>ISPLATNE_LISTE!B40</f>
        <v>Karate klub Jadran</v>
      </c>
      <c r="C40" s="55" t="str">
        <f>ISPLATNE_LISTE!C40</f>
        <v>Pojedinacni</v>
      </c>
      <c r="D40" s="55" t="str">
        <f>ISPLATNE_LISTE!D40</f>
        <v>Karate</v>
      </c>
      <c r="E40" s="56" t="str">
        <f>ISPLATNE_LISTE!F40</f>
        <v>-</v>
      </c>
      <c r="F40" s="130" t="e">
        <f>ISPLATNE_LISTE!#REF!</f>
        <v>#REF!</v>
      </c>
      <c r="G40" s="131" t="e">
        <f>SUM(ISPLATNE_LISTE!#REF!)</f>
        <v>#REF!</v>
      </c>
      <c r="H40" s="132"/>
      <c r="I40" s="131" t="e">
        <f t="shared" si="0"/>
        <v>#REF!</v>
      </c>
      <c r="J40" s="21" t="e">
        <f t="shared" si="1"/>
        <v>#REF!</v>
      </c>
      <c r="K40" s="143"/>
      <c r="L40" s="8"/>
      <c r="M40" s="8"/>
      <c r="N40" s="8"/>
      <c r="O40" s="8"/>
    </row>
    <row r="41" spans="1:15" x14ac:dyDescent="0.25">
      <c r="A41" s="7">
        <f>IF(ISBLANK(B41),"",COUNTA(B$2:$B41))</f>
        <v>40</v>
      </c>
      <c r="B41" s="54" t="str">
        <f>ISPLATNE_LISTE!B41</f>
        <v>Karate klub Sokol</v>
      </c>
      <c r="C41" s="14" t="str">
        <f>ISPLATNE_LISTE!C41</f>
        <v>Pojedinacni</v>
      </c>
      <c r="D41" s="14" t="str">
        <f>ISPLATNE_LISTE!D41</f>
        <v>Karate</v>
      </c>
      <c r="E41" s="15" t="str">
        <f>ISPLATNE_LISTE!F41</f>
        <v>IV</v>
      </c>
      <c r="F41" s="130" t="e">
        <f>ISPLATNE_LISTE!#REF!</f>
        <v>#REF!</v>
      </c>
      <c r="G41" s="131" t="e">
        <f>SUM(ISPLATNE_LISTE!#REF!)</f>
        <v>#REF!</v>
      </c>
      <c r="H41" s="132"/>
      <c r="I41" s="131" t="e">
        <f t="shared" si="0"/>
        <v>#REF!</v>
      </c>
      <c r="J41" s="21" t="e">
        <f t="shared" si="1"/>
        <v>#REF!</v>
      </c>
      <c r="K41" s="142"/>
      <c r="L41" s="8"/>
      <c r="M41" s="8"/>
      <c r="N41" s="8"/>
      <c r="O41" s="8"/>
    </row>
    <row r="42" spans="1:15" x14ac:dyDescent="0.25">
      <c r="A42" s="7">
        <f>IF(ISBLANK(B42),"",COUNTA(B$2:$B42))</f>
        <v>41</v>
      </c>
      <c r="B42" s="54" t="str">
        <f>ISPLATNE_LISTE!B42</f>
        <v>Karate klub Student</v>
      </c>
      <c r="C42" s="14" t="str">
        <f>ISPLATNE_LISTE!C42</f>
        <v>Pojedinacni</v>
      </c>
      <c r="D42" s="14" t="str">
        <f>ISPLATNE_LISTE!D42</f>
        <v>Karate</v>
      </c>
      <c r="E42" s="15" t="str">
        <f>ISPLATNE_LISTE!F42</f>
        <v>-</v>
      </c>
      <c r="F42" s="130" t="e">
        <f>ISPLATNE_LISTE!#REF!</f>
        <v>#REF!</v>
      </c>
      <c r="G42" s="131" t="e">
        <f>SUM(ISPLATNE_LISTE!#REF!)</f>
        <v>#REF!</v>
      </c>
      <c r="H42" s="132"/>
      <c r="I42" s="131" t="e">
        <f t="shared" si="0"/>
        <v>#REF!</v>
      </c>
      <c r="J42" s="21" t="e">
        <f t="shared" si="1"/>
        <v>#REF!</v>
      </c>
      <c r="K42" s="142"/>
      <c r="L42" s="8"/>
      <c r="M42" s="8"/>
      <c r="N42" s="8"/>
      <c r="O42" s="8"/>
    </row>
    <row r="43" spans="1:15" x14ac:dyDescent="0.25">
      <c r="A43" s="64">
        <f>IF(ISBLANK(B43),"",COUNTA(B$2:$B43))</f>
        <v>42</v>
      </c>
      <c r="B43" s="54" t="str">
        <f>ISPLATNE_LISTE!B43</f>
        <v>Kickboxing klub Ameno</v>
      </c>
      <c r="C43" s="55" t="str">
        <f>ISPLATNE_LISTE!C43</f>
        <v>Pojedinacni</v>
      </c>
      <c r="D43" s="55" t="str">
        <f>ISPLATNE_LISTE!D43</f>
        <v>Kick-boxing</v>
      </c>
      <c r="E43" s="56" t="str">
        <f>ISPLATNE_LISTE!F43</f>
        <v>III</v>
      </c>
      <c r="F43" s="130" t="e">
        <f>ISPLATNE_LISTE!#REF!</f>
        <v>#REF!</v>
      </c>
      <c r="G43" s="131" t="e">
        <f>SUM(ISPLATNE_LISTE!#REF!)</f>
        <v>#REF!</v>
      </c>
      <c r="H43" s="132"/>
      <c r="I43" s="131" t="e">
        <f t="shared" si="0"/>
        <v>#REF!</v>
      </c>
      <c r="J43" s="21" t="e">
        <f t="shared" si="1"/>
        <v>#REF!</v>
      </c>
      <c r="K43" s="143"/>
      <c r="L43" s="8"/>
      <c r="M43" s="8"/>
      <c r="N43" s="8"/>
      <c r="O43" s="8"/>
    </row>
    <row r="44" spans="1:15" x14ac:dyDescent="0.25">
      <c r="A44" s="7">
        <f>IF(ISBLANK(B44),"",COUNTA(B$2:$B44))</f>
        <v>43</v>
      </c>
      <c r="B44" s="54" t="str">
        <f>ISPLATNE_LISTE!B44</f>
        <v>Kickboxing klub Lotus</v>
      </c>
      <c r="C44" s="14" t="str">
        <f>ISPLATNE_LISTE!C44</f>
        <v>Pojedinacni</v>
      </c>
      <c r="D44" s="14" t="str">
        <f>ISPLATNE_LISTE!D44</f>
        <v>Kick-boxing</v>
      </c>
      <c r="E44" s="15" t="str">
        <f>ISPLATNE_LISTE!F44</f>
        <v>-</v>
      </c>
      <c r="F44" s="130" t="e">
        <f>ISPLATNE_LISTE!#REF!</f>
        <v>#REF!</v>
      </c>
      <c r="G44" s="131" t="e">
        <f>SUM(ISPLATNE_LISTE!#REF!)</f>
        <v>#REF!</v>
      </c>
      <c r="H44" s="132"/>
      <c r="I44" s="131" t="e">
        <f t="shared" si="0"/>
        <v>#REF!</v>
      </c>
      <c r="J44" s="21" t="e">
        <f t="shared" si="1"/>
        <v>#REF!</v>
      </c>
      <c r="K44" s="142"/>
      <c r="L44" s="8"/>
      <c r="M44" s="8"/>
      <c r="N44" s="8"/>
      <c r="O44" s="8"/>
    </row>
    <row r="45" spans="1:15" x14ac:dyDescent="0.25">
      <c r="A45" s="64">
        <f>IF(ISBLANK(B45),"",COUNTA(B$2:$B45))</f>
        <v>44</v>
      </c>
      <c r="B45" s="54" t="str">
        <f>ISPLATNE_LISTE!B45</f>
        <v>Kickboxing klub Mornar</v>
      </c>
      <c r="C45" s="55" t="str">
        <f>ISPLATNE_LISTE!C45</f>
        <v>Pojedinacni</v>
      </c>
      <c r="D45" s="55" t="str">
        <f>ISPLATNE_LISTE!D45</f>
        <v>Kick-boxing</v>
      </c>
      <c r="E45" s="56" t="str">
        <f>ISPLATNE_LISTE!F45</f>
        <v>III</v>
      </c>
      <c r="F45" s="130" t="e">
        <f>ISPLATNE_LISTE!#REF!</f>
        <v>#REF!</v>
      </c>
      <c r="G45" s="131" t="e">
        <f>SUM(ISPLATNE_LISTE!#REF!)</f>
        <v>#REF!</v>
      </c>
      <c r="H45" s="132"/>
      <c r="I45" s="131" t="e">
        <f t="shared" si="0"/>
        <v>#REF!</v>
      </c>
      <c r="J45" s="21" t="e">
        <f t="shared" si="1"/>
        <v>#REF!</v>
      </c>
      <c r="K45" s="143" t="s">
        <v>230</v>
      </c>
      <c r="L45" s="8"/>
      <c r="M45" s="8"/>
      <c r="N45" s="8"/>
      <c r="O45" s="8"/>
    </row>
    <row r="46" spans="1:15" x14ac:dyDescent="0.25">
      <c r="A46" s="7">
        <f>IF(ISBLANK(B46),"",COUNTA(B$2:$B46))</f>
        <v>45</v>
      </c>
      <c r="B46" s="54" t="str">
        <f>ISPLATNE_LISTE!B46</f>
        <v>Kickboxing klub Pauci</v>
      </c>
      <c r="C46" s="14" t="str">
        <f>ISPLATNE_LISTE!C46</f>
        <v>Pojedinacni</v>
      </c>
      <c r="D46" s="14" t="str">
        <f>ISPLATNE_LISTE!D46</f>
        <v>Kick-boxing</v>
      </c>
      <c r="E46" s="15" t="str">
        <f>ISPLATNE_LISTE!F46</f>
        <v>-</v>
      </c>
      <c r="F46" s="130" t="e">
        <f>ISPLATNE_LISTE!#REF!</f>
        <v>#REF!</v>
      </c>
      <c r="G46" s="131" t="e">
        <f>SUM(ISPLATNE_LISTE!#REF!)</f>
        <v>#REF!</v>
      </c>
      <c r="H46" s="132"/>
      <c r="I46" s="131" t="e">
        <f t="shared" si="0"/>
        <v>#REF!</v>
      </c>
      <c r="J46" s="21" t="e">
        <f t="shared" si="1"/>
        <v>#REF!</v>
      </c>
      <c r="K46" s="142"/>
      <c r="L46" s="8"/>
      <c r="M46" s="8"/>
      <c r="N46" s="8"/>
      <c r="O46" s="8"/>
    </row>
    <row r="47" spans="1:15" x14ac:dyDescent="0.25">
      <c r="A47" s="7">
        <f>IF(ISBLANK(B47),"",COUNTA(B$2:$B47))</f>
        <v>46</v>
      </c>
      <c r="B47" s="54" t="str">
        <f>ISPLATNE_LISTE!B47</f>
        <v>Kickboxing klub Pit Bull</v>
      </c>
      <c r="C47" s="14" t="str">
        <f>ISPLATNE_LISTE!C47</f>
        <v>Pojedinacni</v>
      </c>
      <c r="D47" s="14" t="str">
        <f>ISPLATNE_LISTE!D47</f>
        <v>Kick-boxing</v>
      </c>
      <c r="E47" s="15" t="str">
        <f>ISPLATNE_LISTE!F47</f>
        <v>I</v>
      </c>
      <c r="F47" s="130" t="e">
        <f>ISPLATNE_LISTE!#REF!</f>
        <v>#REF!</v>
      </c>
      <c r="G47" s="131" t="e">
        <f>SUM(ISPLATNE_LISTE!#REF!)</f>
        <v>#REF!</v>
      </c>
      <c r="H47" s="132"/>
      <c r="I47" s="131" t="e">
        <f t="shared" si="0"/>
        <v>#REF!</v>
      </c>
      <c r="J47" s="21" t="e">
        <f t="shared" si="1"/>
        <v>#REF!</v>
      </c>
      <c r="K47" s="142"/>
      <c r="L47" s="8"/>
      <c r="M47" s="8"/>
      <c r="N47" s="8"/>
      <c r="O47" s="8"/>
    </row>
    <row r="48" spans="1:15" x14ac:dyDescent="0.25">
      <c r="A48" s="7">
        <f>IF(ISBLANK(B48),"",COUNTA(B$2:$B48))</f>
        <v>47</v>
      </c>
      <c r="B48" s="54" t="str">
        <f>ISPLATNE_LISTE!B48</f>
        <v>Košarkaški klub Akademija Žana Lelas</v>
      </c>
      <c r="C48" s="14" t="str">
        <f>ISPLATNE_LISTE!C48</f>
        <v>Ekipni</v>
      </c>
      <c r="D48" s="14" t="str">
        <f>ISPLATNE_LISTE!D48</f>
        <v>Košarka</v>
      </c>
      <c r="E48" s="15" t="str">
        <f>ISPLATNE_LISTE!F48</f>
        <v>IV</v>
      </c>
      <c r="F48" s="130" t="e">
        <f>ISPLATNE_LISTE!#REF!</f>
        <v>#REF!</v>
      </c>
      <c r="G48" s="131" t="e">
        <f>SUM(ISPLATNE_LISTE!#REF!)</f>
        <v>#REF!</v>
      </c>
      <c r="H48" s="132"/>
      <c r="I48" s="131" t="e">
        <f t="shared" si="0"/>
        <v>#REF!</v>
      </c>
      <c r="J48" s="21" t="e">
        <f t="shared" si="1"/>
        <v>#REF!</v>
      </c>
      <c r="K48" s="142"/>
      <c r="L48" s="8"/>
      <c r="M48" s="8"/>
      <c r="N48" s="8"/>
      <c r="O48" s="8"/>
    </row>
    <row r="49" spans="1:15" x14ac:dyDescent="0.25">
      <c r="A49" s="64">
        <f>IF(ISBLANK(B49),"",COUNTA(B$2:$B49))</f>
        <v>48</v>
      </c>
      <c r="B49" s="54" t="str">
        <f>ISPLATNE_LISTE!B49</f>
        <v xml:space="preserve">Ženski košarkaški klub Split </v>
      </c>
      <c r="C49" s="55" t="str">
        <f>ISPLATNE_LISTE!C49</f>
        <v>Ekipni</v>
      </c>
      <c r="D49" s="55" t="str">
        <f>ISPLATNE_LISTE!D49</f>
        <v>Košarka</v>
      </c>
      <c r="E49" s="56" t="str">
        <f>ISPLATNE_LISTE!F49</f>
        <v>IV</v>
      </c>
      <c r="F49" s="130" t="e">
        <f>ISPLATNE_LISTE!#REF!</f>
        <v>#REF!</v>
      </c>
      <c r="G49" s="131" t="e">
        <f>SUM(ISPLATNE_LISTE!#REF!)</f>
        <v>#REF!</v>
      </c>
      <c r="H49" s="132"/>
      <c r="I49" s="131" t="e">
        <f t="shared" si="0"/>
        <v>#REF!</v>
      </c>
      <c r="J49" s="21" t="e">
        <f t="shared" si="1"/>
        <v>#REF!</v>
      </c>
      <c r="K49" s="143"/>
      <c r="L49" s="8"/>
      <c r="M49" s="8"/>
      <c r="N49" s="8"/>
      <c r="O49" s="8"/>
    </row>
    <row r="50" spans="1:15" x14ac:dyDescent="0.25">
      <c r="A50" s="7">
        <f>IF(ISBLANK(B50),"",COUNTA(B$2:$B50))</f>
        <v>49</v>
      </c>
      <c r="B50" s="54" t="str">
        <f>ISPLATNE_LISTE!B50</f>
        <v>Koturaljkaški klub Split</v>
      </c>
      <c r="C50" s="14" t="str">
        <f>ISPLATNE_LISTE!C50</f>
        <v>Pojedinacni</v>
      </c>
      <c r="D50" s="14" t="str">
        <f>ISPLATNE_LISTE!D50</f>
        <v>Koturaljkanje</v>
      </c>
      <c r="E50" s="15" t="str">
        <f>ISPLATNE_LISTE!F50</f>
        <v>-</v>
      </c>
      <c r="F50" s="130" t="e">
        <f>ISPLATNE_LISTE!#REF!</f>
        <v>#REF!</v>
      </c>
      <c r="G50" s="131" t="e">
        <f>SUM(ISPLATNE_LISTE!#REF!)</f>
        <v>#REF!</v>
      </c>
      <c r="H50" s="132"/>
      <c r="I50" s="131" t="e">
        <f t="shared" si="0"/>
        <v>#REF!</v>
      </c>
      <c r="J50" s="21" t="e">
        <f t="shared" si="1"/>
        <v>#REF!</v>
      </c>
      <c r="K50" s="142"/>
      <c r="L50" s="8"/>
      <c r="M50" s="8"/>
      <c r="N50" s="8"/>
      <c r="O50" s="8"/>
    </row>
    <row r="51" spans="1:15" x14ac:dyDescent="0.25">
      <c r="A51" s="64">
        <f>IF(ISBLANK(B51),"",COUNTA(B$2:$B51))</f>
        <v>50</v>
      </c>
      <c r="B51" s="54" t="str">
        <f>ISPLATNE_LISTE!B51</f>
        <v>Kuglački klub Brodosplit</v>
      </c>
      <c r="C51" s="55" t="str">
        <f>ISPLATNE_LISTE!C51</f>
        <v>Pojedinacni</v>
      </c>
      <c r="D51" s="55" t="str">
        <f>ISPLATNE_LISTE!D51</f>
        <v>Kuglanje</v>
      </c>
      <c r="E51" s="56" t="str">
        <f>ISPLATNE_LISTE!F51</f>
        <v>-</v>
      </c>
      <c r="F51" s="130" t="e">
        <f>ISPLATNE_LISTE!#REF!</f>
        <v>#REF!</v>
      </c>
      <c r="G51" s="131" t="e">
        <f>SUM(ISPLATNE_LISTE!#REF!)</f>
        <v>#REF!</v>
      </c>
      <c r="H51" s="132"/>
      <c r="I51" s="131" t="e">
        <f t="shared" si="0"/>
        <v>#REF!</v>
      </c>
      <c r="J51" s="21" t="e">
        <f t="shared" si="1"/>
        <v>#REF!</v>
      </c>
      <c r="K51" s="143"/>
      <c r="L51" s="8"/>
      <c r="M51" s="8"/>
      <c r="N51" s="8"/>
      <c r="O51" s="8"/>
    </row>
    <row r="52" spans="1:15" x14ac:dyDescent="0.25">
      <c r="A52" s="7">
        <f>IF(ISBLANK(B52),"",COUNTA(B$2:$B52))</f>
        <v>51</v>
      </c>
      <c r="B52" s="54" t="str">
        <f>ISPLATNE_LISTE!B52</f>
        <v>Kuglački klub Hrvatski vitezovi</v>
      </c>
      <c r="C52" s="14" t="str">
        <f>ISPLATNE_LISTE!C52</f>
        <v>Pojedinacni</v>
      </c>
      <c r="D52" s="14" t="str">
        <f>ISPLATNE_LISTE!D52</f>
        <v>Kuglanje</v>
      </c>
      <c r="E52" s="15" t="str">
        <f>ISPLATNE_LISTE!F52</f>
        <v>-</v>
      </c>
      <c r="F52" s="130" t="e">
        <f>ISPLATNE_LISTE!#REF!</f>
        <v>#REF!</v>
      </c>
      <c r="G52" s="131" t="e">
        <f>SUM(ISPLATNE_LISTE!#REF!)</f>
        <v>#REF!</v>
      </c>
      <c r="H52" s="132"/>
      <c r="I52" s="131" t="e">
        <f t="shared" si="0"/>
        <v>#REF!</v>
      </c>
      <c r="J52" s="21" t="e">
        <f t="shared" si="1"/>
        <v>#REF!</v>
      </c>
      <c r="K52" s="142"/>
      <c r="L52" s="8"/>
      <c r="M52" s="8"/>
      <c r="N52" s="8"/>
      <c r="O52" s="8"/>
    </row>
    <row r="53" spans="1:15" x14ac:dyDescent="0.25">
      <c r="A53" s="7">
        <f>IF(ISBLANK(B53),"",COUNTA(B$2:$B53))</f>
        <v>52</v>
      </c>
      <c r="B53" s="54" t="str">
        <f>ISPLATNE_LISTE!B53</f>
        <v>Kuglački klub Marjan 1934</v>
      </c>
      <c r="C53" s="14" t="str">
        <f>ISPLATNE_LISTE!C53</f>
        <v>Pojedinacni</v>
      </c>
      <c r="D53" s="14" t="str">
        <f>ISPLATNE_LISTE!D53</f>
        <v>Kuglanje</v>
      </c>
      <c r="E53" s="15" t="str">
        <f>ISPLATNE_LISTE!F53</f>
        <v>-</v>
      </c>
      <c r="F53" s="130" t="e">
        <f>ISPLATNE_LISTE!#REF!</f>
        <v>#REF!</v>
      </c>
      <c r="G53" s="131" t="e">
        <f>SUM(ISPLATNE_LISTE!#REF!)</f>
        <v>#REF!</v>
      </c>
      <c r="H53" s="132"/>
      <c r="I53" s="131" t="e">
        <f t="shared" si="0"/>
        <v>#REF!</v>
      </c>
      <c r="J53" s="21" t="e">
        <f t="shared" si="1"/>
        <v>#REF!</v>
      </c>
      <c r="K53" s="142"/>
      <c r="L53" s="8"/>
      <c r="M53" s="8"/>
      <c r="N53" s="8"/>
      <c r="O53" s="8"/>
    </row>
    <row r="54" spans="1:15" x14ac:dyDescent="0.25">
      <c r="A54" s="64">
        <f>IF(ISBLANK(B54),"",COUNTA(B$2:$B54))</f>
        <v>53</v>
      </c>
      <c r="B54" s="54" t="str">
        <f>ISPLATNE_LISTE!B54</f>
        <v>Kuglački klub Mertojak</v>
      </c>
      <c r="C54" s="55" t="str">
        <f>ISPLATNE_LISTE!C54</f>
        <v>Pojedinacni</v>
      </c>
      <c r="D54" s="55" t="str">
        <f>ISPLATNE_LISTE!D54</f>
        <v>Kuglanje</v>
      </c>
      <c r="E54" s="56" t="str">
        <f>ISPLATNE_LISTE!F54</f>
        <v>IV</v>
      </c>
      <c r="F54" s="130" t="e">
        <f>ISPLATNE_LISTE!#REF!</f>
        <v>#REF!</v>
      </c>
      <c r="G54" s="131" t="e">
        <f>SUM(ISPLATNE_LISTE!#REF!)</f>
        <v>#REF!</v>
      </c>
      <c r="H54" s="132"/>
      <c r="I54" s="131" t="e">
        <f t="shared" si="0"/>
        <v>#REF!</v>
      </c>
      <c r="J54" s="21" t="e">
        <f t="shared" si="1"/>
        <v>#REF!</v>
      </c>
      <c r="K54" s="143"/>
      <c r="L54" s="8"/>
      <c r="M54" s="8"/>
      <c r="N54" s="8"/>
      <c r="O54" s="8"/>
    </row>
    <row r="55" spans="1:15" x14ac:dyDescent="0.25">
      <c r="A55" s="7">
        <f>IF(ISBLANK(B55),"",COUNTA(B$2:$B55))</f>
        <v>54</v>
      </c>
      <c r="B55" s="54" t="str">
        <f>ISPLATNE_LISTE!B55</f>
        <v>Kuglački klub Poljud</v>
      </c>
      <c r="C55" s="14" t="str">
        <f>ISPLATNE_LISTE!C55</f>
        <v>Pojedinacni</v>
      </c>
      <c r="D55" s="14" t="str">
        <f>ISPLATNE_LISTE!D55</f>
        <v>Kuglanje</v>
      </c>
      <c r="E55" s="15" t="str">
        <f>ISPLATNE_LISTE!F55</f>
        <v>-</v>
      </c>
      <c r="F55" s="130" t="e">
        <f>ISPLATNE_LISTE!#REF!</f>
        <v>#REF!</v>
      </c>
      <c r="G55" s="131" t="e">
        <f>SUM(ISPLATNE_LISTE!#REF!)</f>
        <v>#REF!</v>
      </c>
      <c r="H55" s="132"/>
      <c r="I55" s="131" t="e">
        <f t="shared" si="0"/>
        <v>#REF!</v>
      </c>
      <c r="J55" s="21" t="e">
        <f t="shared" si="1"/>
        <v>#REF!</v>
      </c>
      <c r="K55" s="142"/>
      <c r="L55" s="8"/>
      <c r="M55" s="8"/>
      <c r="N55" s="8"/>
      <c r="O55" s="8"/>
    </row>
    <row r="56" spans="1:15" x14ac:dyDescent="0.25">
      <c r="A56" s="7">
        <f>IF(ISBLANK(B56),"",COUNTA(B$2:$B56))</f>
        <v>55</v>
      </c>
      <c r="B56" s="54" t="str">
        <f>ISPLATNE_LISTE!B56</f>
        <v>Kuglački klub Poštar</v>
      </c>
      <c r="C56" s="14" t="str">
        <f>ISPLATNE_LISTE!C56</f>
        <v>Pojedinacni</v>
      </c>
      <c r="D56" s="14" t="str">
        <f>ISPLATNE_LISTE!D56</f>
        <v>Kuglanje</v>
      </c>
      <c r="E56" s="15" t="str">
        <f>ISPLATNE_LISTE!F56</f>
        <v>IV</v>
      </c>
      <c r="F56" s="130" t="e">
        <f>ISPLATNE_LISTE!#REF!</f>
        <v>#REF!</v>
      </c>
      <c r="G56" s="131" t="e">
        <f>SUM(ISPLATNE_LISTE!#REF!)</f>
        <v>#REF!</v>
      </c>
      <c r="H56" s="132"/>
      <c r="I56" s="131" t="e">
        <f t="shared" si="0"/>
        <v>#REF!</v>
      </c>
      <c r="J56" s="21" t="e">
        <f t="shared" si="1"/>
        <v>#REF!</v>
      </c>
      <c r="K56" s="142"/>
      <c r="L56" s="8"/>
      <c r="M56" s="8"/>
      <c r="N56" s="8"/>
      <c r="O56" s="8"/>
    </row>
    <row r="57" spans="1:15" x14ac:dyDescent="0.25">
      <c r="A57" s="7">
        <f>IF(ISBLANK(B57),"",COUNTA(B$2:$B57))</f>
        <v>56</v>
      </c>
      <c r="B57" s="54" t="str">
        <f>ISPLATNE_LISTE!B57</f>
        <v>Kuglački klub Promet</v>
      </c>
      <c r="C57" s="14" t="str">
        <f>ISPLATNE_LISTE!C57</f>
        <v>Pojedinacni</v>
      </c>
      <c r="D57" s="14" t="str">
        <f>ISPLATNE_LISTE!D57</f>
        <v>Kuglanje</v>
      </c>
      <c r="E57" s="15" t="str">
        <f>ISPLATNE_LISTE!F57</f>
        <v>-</v>
      </c>
      <c r="F57" s="130" t="e">
        <f>ISPLATNE_LISTE!#REF!</f>
        <v>#REF!</v>
      </c>
      <c r="G57" s="131" t="e">
        <f>SUM(ISPLATNE_LISTE!#REF!)</f>
        <v>#REF!</v>
      </c>
      <c r="H57" s="132"/>
      <c r="I57" s="131" t="e">
        <f t="shared" si="0"/>
        <v>#REF!</v>
      </c>
      <c r="J57" s="21" t="e">
        <f t="shared" si="1"/>
        <v>#REF!</v>
      </c>
      <c r="K57" s="142"/>
      <c r="L57" s="8"/>
      <c r="M57" s="8"/>
      <c r="N57" s="8"/>
      <c r="O57" s="8"/>
    </row>
    <row r="58" spans="1:15" x14ac:dyDescent="0.25">
      <c r="A58" s="64">
        <f>IF(ISBLANK(B58),"",COUNTA(B$2:$B58))</f>
        <v>57</v>
      </c>
      <c r="B58" s="54" t="str">
        <f>ISPLATNE_LISTE!B58</f>
        <v>Kuglački klub Vrlika</v>
      </c>
      <c r="C58" s="55" t="str">
        <f>ISPLATNE_LISTE!C58</f>
        <v>Pojedinacni</v>
      </c>
      <c r="D58" s="55" t="str">
        <f>ISPLATNE_LISTE!D58</f>
        <v>Kuglanje</v>
      </c>
      <c r="E58" s="56" t="str">
        <f>ISPLATNE_LISTE!F58</f>
        <v>-</v>
      </c>
      <c r="F58" s="130" t="e">
        <f>ISPLATNE_LISTE!#REF!</f>
        <v>#REF!</v>
      </c>
      <c r="G58" s="131" t="e">
        <f>SUM(ISPLATNE_LISTE!#REF!)</f>
        <v>#REF!</v>
      </c>
      <c r="H58" s="132"/>
      <c r="I58" s="131" t="e">
        <f t="shared" si="0"/>
        <v>#REF!</v>
      </c>
      <c r="J58" s="21" t="e">
        <f t="shared" si="1"/>
        <v>#REF!</v>
      </c>
      <c r="K58" s="143"/>
      <c r="L58" s="8"/>
      <c r="M58" s="8"/>
      <c r="N58" s="8"/>
      <c r="O58" s="8"/>
    </row>
    <row r="59" spans="1:15" x14ac:dyDescent="0.25">
      <c r="A59" s="7">
        <f>IF(ISBLANK(B59),"",COUNTA(B$2:$B59))</f>
        <v>58</v>
      </c>
      <c r="B59" s="54" t="str">
        <f>ISPLATNE_LISTE!B59</f>
        <v>Ženski kuglački klub Split</v>
      </c>
      <c r="C59" s="14" t="str">
        <f>ISPLATNE_LISTE!C59</f>
        <v>Pojedinacni</v>
      </c>
      <c r="D59" s="14" t="str">
        <f>ISPLATNE_LISTE!D59</f>
        <v>Kuglanje</v>
      </c>
      <c r="E59" s="15" t="str">
        <f>ISPLATNE_LISTE!F59</f>
        <v>IV</v>
      </c>
      <c r="F59" s="130" t="e">
        <f>ISPLATNE_LISTE!#REF!</f>
        <v>#REF!</v>
      </c>
      <c r="G59" s="131" t="e">
        <f>SUM(ISPLATNE_LISTE!#REF!)</f>
        <v>#REF!</v>
      </c>
      <c r="H59" s="132"/>
      <c r="I59" s="131" t="e">
        <f t="shared" si="0"/>
        <v>#REF!</v>
      </c>
      <c r="J59" s="21" t="e">
        <f t="shared" si="1"/>
        <v>#REF!</v>
      </c>
      <c r="K59" s="142"/>
      <c r="L59" s="8"/>
      <c r="M59" s="8"/>
      <c r="N59" s="8"/>
      <c r="O59" s="8"/>
    </row>
    <row r="60" spans="1:15" x14ac:dyDescent="0.25">
      <c r="A60" s="7">
        <f>IF(ISBLANK(B60),"",COUNTA(B$2:$B60))</f>
        <v>59</v>
      </c>
      <c r="B60" s="54" t="str">
        <f>ISPLATNE_LISTE!B60</f>
        <v>Mačevalački klub Split</v>
      </c>
      <c r="C60" s="14" t="str">
        <f>ISPLATNE_LISTE!C60</f>
        <v>Pojedinacni</v>
      </c>
      <c r="D60" s="14" t="str">
        <f>ISPLATNE_LISTE!D60</f>
        <v>Mačevanje</v>
      </c>
      <c r="E60" s="15" t="str">
        <f>ISPLATNE_LISTE!F60</f>
        <v>III</v>
      </c>
      <c r="F60" s="130" t="e">
        <f>ISPLATNE_LISTE!#REF!</f>
        <v>#REF!</v>
      </c>
      <c r="G60" s="131" t="e">
        <f>SUM(ISPLATNE_LISTE!#REF!)</f>
        <v>#REF!</v>
      </c>
      <c r="H60" s="132"/>
      <c r="I60" s="131" t="e">
        <f t="shared" si="0"/>
        <v>#REF!</v>
      </c>
      <c r="J60" s="21" t="e">
        <f t="shared" si="1"/>
        <v>#REF!</v>
      </c>
      <c r="K60" s="142"/>
      <c r="L60" s="8"/>
      <c r="M60" s="8"/>
      <c r="N60" s="8"/>
      <c r="O60" s="8"/>
    </row>
    <row r="61" spans="1:15" x14ac:dyDescent="0.25">
      <c r="A61" s="7">
        <f>IF(ISBLANK(B61),"",COUNTA(B$2:$B61))</f>
        <v>60</v>
      </c>
      <c r="B61" s="54" t="str">
        <f>ISPLATNE_LISTE!B61</f>
        <v>Akademski malonogometni klub Universitas Split</v>
      </c>
      <c r="C61" s="14" t="str">
        <f>ISPLATNE_LISTE!C61</f>
        <v>Ekipni</v>
      </c>
      <c r="D61" s="14" t="str">
        <f>ISPLATNE_LISTE!D61</f>
        <v>Nogomet</v>
      </c>
      <c r="E61" s="15" t="str">
        <f>ISPLATNE_LISTE!F61</f>
        <v>II</v>
      </c>
      <c r="F61" s="130" t="e">
        <f>ISPLATNE_LISTE!#REF!</f>
        <v>#REF!</v>
      </c>
      <c r="G61" s="131" t="e">
        <f>SUM(ISPLATNE_LISTE!#REF!)</f>
        <v>#REF!</v>
      </c>
      <c r="H61" s="132"/>
      <c r="I61" s="131" t="e">
        <f t="shared" si="0"/>
        <v>#REF!</v>
      </c>
      <c r="J61" s="21" t="e">
        <f t="shared" si="1"/>
        <v>#REF!</v>
      </c>
      <c r="K61" s="142"/>
      <c r="L61" s="8"/>
      <c r="M61" s="8"/>
      <c r="N61" s="8"/>
      <c r="O61" s="8"/>
    </row>
    <row r="62" spans="1:15" x14ac:dyDescent="0.25">
      <c r="A62" s="7">
        <f>IF(ISBLANK(B62),"",COUNTA(B$2:$B62))</f>
        <v>61</v>
      </c>
      <c r="B62" s="54" t="str">
        <f>ISPLATNE_LISTE!B62</f>
        <v>Futsal klub Genius</v>
      </c>
      <c r="C62" s="14" t="str">
        <f>ISPLATNE_LISTE!C62</f>
        <v>Ekipni</v>
      </c>
      <c r="D62" s="14" t="str">
        <f>ISPLATNE_LISTE!D62</f>
        <v>Nogomet</v>
      </c>
      <c r="E62" s="15" t="str">
        <f>ISPLATNE_LISTE!F62</f>
        <v>IV</v>
      </c>
      <c r="F62" s="130" t="e">
        <f>ISPLATNE_LISTE!#REF!</f>
        <v>#REF!</v>
      </c>
      <c r="G62" s="131" t="e">
        <f>SUM(ISPLATNE_LISTE!#REF!)</f>
        <v>#REF!</v>
      </c>
      <c r="H62" s="132"/>
      <c r="I62" s="131" t="e">
        <f t="shared" si="0"/>
        <v>#REF!</v>
      </c>
      <c r="J62" s="21" t="e">
        <f t="shared" si="1"/>
        <v>#REF!</v>
      </c>
      <c r="K62" s="142"/>
      <c r="L62" s="8"/>
      <c r="M62" s="8"/>
      <c r="N62" s="8"/>
      <c r="O62" s="8"/>
    </row>
    <row r="63" spans="1:15" x14ac:dyDescent="0.25">
      <c r="A63" s="7">
        <f>IF(ISBLANK(B63),"",COUNTA(B$2:$B63))</f>
        <v>62</v>
      </c>
      <c r="B63" s="54" t="str">
        <f>ISPLATNE_LISTE!B63</f>
        <v>Malonogometni klub Bačvice</v>
      </c>
      <c r="C63" s="14" t="str">
        <f>ISPLATNE_LISTE!C63</f>
        <v>Ekipni</v>
      </c>
      <c r="D63" s="14" t="str">
        <f>ISPLATNE_LISTE!D63</f>
        <v>Nogomet</v>
      </c>
      <c r="E63" s="15" t="str">
        <f>ISPLATNE_LISTE!F63</f>
        <v>IV</v>
      </c>
      <c r="F63" s="130" t="e">
        <f>ISPLATNE_LISTE!#REF!</f>
        <v>#REF!</v>
      </c>
      <c r="G63" s="131" t="e">
        <f>SUM(ISPLATNE_LISTE!#REF!)</f>
        <v>#REF!</v>
      </c>
      <c r="H63" s="132"/>
      <c r="I63" s="131" t="e">
        <f t="shared" si="0"/>
        <v>#REF!</v>
      </c>
      <c r="J63" s="21" t="e">
        <f t="shared" si="1"/>
        <v>#REF!</v>
      </c>
      <c r="K63" s="142"/>
      <c r="L63" s="8"/>
      <c r="M63" s="8"/>
      <c r="N63" s="8"/>
      <c r="O63" s="8"/>
    </row>
    <row r="64" spans="1:15" x14ac:dyDescent="0.25">
      <c r="A64" s="7">
        <f>IF(ISBLANK(B64),"",COUNTA(B$2:$B64))</f>
        <v>63</v>
      </c>
      <c r="B64" s="54" t="str">
        <f>ISPLATNE_LISTE!B64</f>
        <v>Malonogometni klub Hajduk</v>
      </c>
      <c r="C64" s="14" t="str">
        <f>ISPLATNE_LISTE!C64</f>
        <v>Ekipni</v>
      </c>
      <c r="D64" s="14" t="str">
        <f>ISPLATNE_LISTE!D64</f>
        <v>Nogomet</v>
      </c>
      <c r="E64" s="15" t="str">
        <f>ISPLATNE_LISTE!F64</f>
        <v>III</v>
      </c>
      <c r="F64" s="130" t="e">
        <f>ISPLATNE_LISTE!#REF!</f>
        <v>#REF!</v>
      </c>
      <c r="G64" s="131" t="e">
        <f>SUM(ISPLATNE_LISTE!#REF!)</f>
        <v>#REF!</v>
      </c>
      <c r="H64" s="132"/>
      <c r="I64" s="131" t="e">
        <f t="shared" si="0"/>
        <v>#REF!</v>
      </c>
      <c r="J64" s="21" t="e">
        <f t="shared" si="1"/>
        <v>#REF!</v>
      </c>
      <c r="K64" s="142"/>
      <c r="L64" s="8"/>
      <c r="M64" s="8"/>
      <c r="N64" s="8"/>
      <c r="O64" s="8"/>
    </row>
    <row r="65" spans="1:15" x14ac:dyDescent="0.25">
      <c r="A65" s="64">
        <f>IF(ISBLANK(B65),"",COUNTA(B$2:$B65))</f>
        <v>64</v>
      </c>
      <c r="B65" s="54" t="str">
        <f>ISPLATNE_LISTE!B65</f>
        <v>Malonogometni klub Mejaši</v>
      </c>
      <c r="C65" s="55" t="str">
        <f>ISPLATNE_LISTE!C65</f>
        <v>Ekipni</v>
      </c>
      <c r="D65" s="55" t="str">
        <f>ISPLATNE_LISTE!D65</f>
        <v>Nogomet</v>
      </c>
      <c r="E65" s="56" t="str">
        <f>ISPLATNE_LISTE!F65</f>
        <v>IV</v>
      </c>
      <c r="F65" s="130" t="e">
        <f>ISPLATNE_LISTE!#REF!</f>
        <v>#REF!</v>
      </c>
      <c r="G65" s="131" t="e">
        <f>SUM(ISPLATNE_LISTE!#REF!)</f>
        <v>#REF!</v>
      </c>
      <c r="H65" s="132"/>
      <c r="I65" s="131" t="e">
        <f t="shared" si="0"/>
        <v>#REF!</v>
      </c>
      <c r="J65" s="21" t="e">
        <f t="shared" si="1"/>
        <v>#REF!</v>
      </c>
      <c r="K65" s="143"/>
      <c r="L65" s="8"/>
      <c r="M65" s="8"/>
      <c r="N65" s="8"/>
      <c r="O65" s="8"/>
    </row>
    <row r="66" spans="1:15" x14ac:dyDescent="0.25">
      <c r="A66" s="7">
        <f>IF(ISBLANK(B66),"",COUNTA(B$2:$B66))</f>
        <v>65</v>
      </c>
      <c r="B66" s="54" t="str">
        <f>ISPLATNE_LISTE!B66</f>
        <v>Malonogometni klub Split</v>
      </c>
      <c r="C66" s="14" t="str">
        <f>ISPLATNE_LISTE!C66</f>
        <v>Ekipni</v>
      </c>
      <c r="D66" s="14" t="str">
        <f>ISPLATNE_LISTE!D66</f>
        <v>Nogomet</v>
      </c>
      <c r="E66" s="15" t="str">
        <f>ISPLATNE_LISTE!F66</f>
        <v>IV</v>
      </c>
      <c r="F66" s="130" t="e">
        <f>ISPLATNE_LISTE!#REF!</f>
        <v>#REF!</v>
      </c>
      <c r="G66" s="131" t="e">
        <f>SUM(ISPLATNE_LISTE!#REF!)</f>
        <v>#REF!</v>
      </c>
      <c r="H66" s="132"/>
      <c r="I66" s="131" t="e">
        <f t="shared" ref="I66:I128" si="2">H66-G66</f>
        <v>#REF!</v>
      </c>
      <c r="J66" s="21" t="e">
        <f t="shared" ref="J66:J128" si="3">IF(G66=0,0,H66/G66)</f>
        <v>#REF!</v>
      </c>
      <c r="K66" s="142"/>
      <c r="L66" s="8"/>
      <c r="M66" s="8"/>
      <c r="N66" s="8"/>
      <c r="O66" s="8"/>
    </row>
    <row r="67" spans="1:15" x14ac:dyDescent="0.25">
      <c r="A67" s="64">
        <f>IF(ISBLANK(B67),"",COUNTA(B$2:$B67))</f>
        <v>66</v>
      </c>
      <c r="B67" s="54" t="str">
        <f>ISPLATNE_LISTE!B67</f>
        <v>Malonogometni klub Torcida</v>
      </c>
      <c r="C67" s="55" t="str">
        <f>ISPLATNE_LISTE!C67</f>
        <v>Ekipni</v>
      </c>
      <c r="D67" s="55" t="str">
        <f>ISPLATNE_LISTE!D67</f>
        <v>Nogomet</v>
      </c>
      <c r="E67" s="56" t="str">
        <f>ISPLATNE_LISTE!F67</f>
        <v>III</v>
      </c>
      <c r="F67" s="130" t="e">
        <f>ISPLATNE_LISTE!#REF!</f>
        <v>#REF!</v>
      </c>
      <c r="G67" s="131" t="e">
        <f>SUM(ISPLATNE_LISTE!#REF!)</f>
        <v>#REF!</v>
      </c>
      <c r="H67" s="132"/>
      <c r="I67" s="131" t="e">
        <f t="shared" si="2"/>
        <v>#REF!</v>
      </c>
      <c r="J67" s="21" t="e">
        <f t="shared" si="3"/>
        <v>#REF!</v>
      </c>
      <c r="K67" s="143"/>
      <c r="L67" s="8"/>
      <c r="M67" s="8"/>
      <c r="N67" s="8"/>
      <c r="O67" s="8"/>
    </row>
    <row r="68" spans="1:15" x14ac:dyDescent="0.25">
      <c r="A68" s="7">
        <f>IF(ISBLANK(B68),"",COUNTA(B$2:$B68))</f>
        <v>67</v>
      </c>
      <c r="B68" s="54" t="str">
        <f>ISPLATNE_LISTE!B68</f>
        <v>Dječji nogometni klub Talent</v>
      </c>
      <c r="C68" s="14" t="str">
        <f>ISPLATNE_LISTE!C68</f>
        <v>Ekipni</v>
      </c>
      <c r="D68" s="14" t="str">
        <f>ISPLATNE_LISTE!D68</f>
        <v>Nogomet</v>
      </c>
      <c r="E68" s="15" t="str">
        <f>ISPLATNE_LISTE!F68</f>
        <v>III</v>
      </c>
      <c r="F68" s="130" t="e">
        <f>ISPLATNE_LISTE!#REF!</f>
        <v>#REF!</v>
      </c>
      <c r="G68" s="131" t="e">
        <f>SUM(ISPLATNE_LISTE!#REF!)</f>
        <v>#REF!</v>
      </c>
      <c r="H68" s="132"/>
      <c r="I68" s="131" t="e">
        <f t="shared" si="2"/>
        <v>#REF!</v>
      </c>
      <c r="J68" s="21" t="e">
        <f t="shared" si="3"/>
        <v>#REF!</v>
      </c>
      <c r="K68" s="142"/>
      <c r="L68" s="8"/>
      <c r="M68" s="8"/>
      <c r="N68" s="8"/>
      <c r="O68" s="8"/>
    </row>
    <row r="69" spans="1:15" x14ac:dyDescent="0.25">
      <c r="A69" s="7">
        <f>IF(ISBLANK(B69),"",COUNTA(B$2:$B69))</f>
        <v>68</v>
      </c>
      <c r="B69" s="54" t="str">
        <f>ISPLATNE_LISTE!B69</f>
        <v>Hrvatski braniteljski dragovoljački nogometni klub Mosor Sveti Jure</v>
      </c>
      <c r="C69" s="14" t="str">
        <f>ISPLATNE_LISTE!C69</f>
        <v>Ekipni</v>
      </c>
      <c r="D69" s="14" t="str">
        <f>ISPLATNE_LISTE!D69</f>
        <v>Nogomet</v>
      </c>
      <c r="E69" s="15" t="str">
        <f>ISPLATNE_LISTE!F69</f>
        <v>IV</v>
      </c>
      <c r="F69" s="130" t="e">
        <f>ISPLATNE_LISTE!#REF!</f>
        <v>#REF!</v>
      </c>
      <c r="G69" s="131" t="e">
        <f>SUM(ISPLATNE_LISTE!#REF!)</f>
        <v>#REF!</v>
      </c>
      <c r="H69" s="132"/>
      <c r="I69" s="131" t="e">
        <f t="shared" si="2"/>
        <v>#REF!</v>
      </c>
      <c r="J69" s="21" t="e">
        <f t="shared" si="3"/>
        <v>#REF!</v>
      </c>
      <c r="K69" s="142"/>
      <c r="L69" s="8"/>
      <c r="M69" s="8"/>
      <c r="N69" s="8"/>
      <c r="O69" s="8"/>
    </row>
    <row r="70" spans="1:15" x14ac:dyDescent="0.25">
      <c r="A70" s="7">
        <f>IF(ISBLANK(B70),"",COUNTA(B$2:$B70))</f>
        <v>69</v>
      </c>
      <c r="B70" s="54" t="str">
        <f>ISPLATNE_LISTE!B70</f>
        <v>Nogometni klub Adriatic</v>
      </c>
      <c r="C70" s="14" t="str">
        <f>ISPLATNE_LISTE!C70</f>
        <v>Ekipni</v>
      </c>
      <c r="D70" s="14" t="str">
        <f>ISPLATNE_LISTE!D70</f>
        <v>Nogomet</v>
      </c>
      <c r="E70" s="15" t="str">
        <f>ISPLATNE_LISTE!F70</f>
        <v>I</v>
      </c>
      <c r="F70" s="130" t="e">
        <f>ISPLATNE_LISTE!#REF!</f>
        <v>#REF!</v>
      </c>
      <c r="G70" s="131" t="e">
        <f>SUM(ISPLATNE_LISTE!#REF!)</f>
        <v>#REF!</v>
      </c>
      <c r="H70" s="132"/>
      <c r="I70" s="131" t="e">
        <f t="shared" si="2"/>
        <v>#REF!</v>
      </c>
      <c r="J70" s="21" t="e">
        <f t="shared" si="3"/>
        <v>#REF!</v>
      </c>
      <c r="K70" s="142"/>
      <c r="L70" s="8"/>
      <c r="M70" s="8"/>
      <c r="N70" s="8"/>
      <c r="O70" s="8"/>
    </row>
    <row r="71" spans="1:15" x14ac:dyDescent="0.25">
      <c r="A71" s="7">
        <f>IF(ISBLANK(B71),"",COUNTA(B$2:$B71))</f>
        <v>70</v>
      </c>
      <c r="B71" s="54" t="str">
        <f>ISPLATNE_LISTE!B71</f>
        <v>Nogometni klub Bili as akademija Domagoj Balarin</v>
      </c>
      <c r="C71" s="14" t="str">
        <f>ISPLATNE_LISTE!C71</f>
        <v>Ekipni</v>
      </c>
      <c r="D71" s="14" t="str">
        <f>ISPLATNE_LISTE!D71</f>
        <v>Nogomet</v>
      </c>
      <c r="E71" s="15" t="str">
        <f>ISPLATNE_LISTE!F71</f>
        <v>IV</v>
      </c>
      <c r="F71" s="130" t="e">
        <f>ISPLATNE_LISTE!#REF!</f>
        <v>#REF!</v>
      </c>
      <c r="G71" s="131" t="e">
        <f>SUM(ISPLATNE_LISTE!#REF!)</f>
        <v>#REF!</v>
      </c>
      <c r="H71" s="132"/>
      <c r="I71" s="131" t="e">
        <f t="shared" si="2"/>
        <v>#REF!</v>
      </c>
      <c r="J71" s="21" t="e">
        <f t="shared" si="3"/>
        <v>#REF!</v>
      </c>
      <c r="K71" s="142"/>
      <c r="L71" s="8"/>
      <c r="M71" s="8"/>
      <c r="N71" s="8"/>
      <c r="O71" s="8"/>
    </row>
    <row r="72" spans="1:15" x14ac:dyDescent="0.25">
      <c r="A72" s="7">
        <f>IF(ISBLANK(B72),"",COUNTA(B$2:$B72))</f>
        <v>71</v>
      </c>
      <c r="B72" s="54" t="str">
        <f>ISPLATNE_LISTE!B72</f>
        <v>Nogometni klub Dalmatinac</v>
      </c>
      <c r="C72" s="14" t="str">
        <f>ISPLATNE_LISTE!C72</f>
        <v>Ekipni</v>
      </c>
      <c r="D72" s="14" t="str">
        <f>ISPLATNE_LISTE!D72</f>
        <v>Nogomet</v>
      </c>
      <c r="E72" s="15" t="str">
        <f>ISPLATNE_LISTE!F72</f>
        <v>II</v>
      </c>
      <c r="F72" s="130" t="e">
        <f>ISPLATNE_LISTE!#REF!</f>
        <v>#REF!</v>
      </c>
      <c r="G72" s="131" t="e">
        <f>SUM(ISPLATNE_LISTE!#REF!)</f>
        <v>#REF!</v>
      </c>
      <c r="H72" s="132"/>
      <c r="I72" s="131" t="e">
        <f t="shared" si="2"/>
        <v>#REF!</v>
      </c>
      <c r="J72" s="21" t="e">
        <f t="shared" si="3"/>
        <v>#REF!</v>
      </c>
      <c r="K72" s="142"/>
      <c r="L72" s="8"/>
      <c r="M72" s="8"/>
      <c r="N72" s="8"/>
      <c r="O72" s="8"/>
    </row>
    <row r="73" spans="1:15" x14ac:dyDescent="0.25">
      <c r="A73" s="64">
        <f>IF(ISBLANK(B73),"",COUNTA(B$2:$B73))</f>
        <v>72</v>
      </c>
      <c r="B73" s="54" t="str">
        <f>ISPLATNE_LISTE!B73</f>
        <v>Nogometni klub Mosor Žrnovnica</v>
      </c>
      <c r="C73" s="55" t="str">
        <f>ISPLATNE_LISTE!C73</f>
        <v>Ekipni</v>
      </c>
      <c r="D73" s="55" t="str">
        <f>ISPLATNE_LISTE!D73</f>
        <v>Nogomet</v>
      </c>
      <c r="E73" s="56" t="str">
        <f>ISPLATNE_LISTE!F73</f>
        <v>IV</v>
      </c>
      <c r="F73" s="130" t="e">
        <f>ISPLATNE_LISTE!#REF!</f>
        <v>#REF!</v>
      </c>
      <c r="G73" s="131" t="e">
        <f>SUM(ISPLATNE_LISTE!#REF!)</f>
        <v>#REF!</v>
      </c>
      <c r="H73" s="132"/>
      <c r="I73" s="131" t="e">
        <f t="shared" si="2"/>
        <v>#REF!</v>
      </c>
      <c r="J73" s="21" t="e">
        <f t="shared" si="3"/>
        <v>#REF!</v>
      </c>
      <c r="K73" s="143"/>
      <c r="L73" s="8"/>
      <c r="M73" s="8"/>
      <c r="N73" s="8"/>
      <c r="O73" s="8"/>
    </row>
    <row r="74" spans="1:15" x14ac:dyDescent="0.25">
      <c r="A74" s="7">
        <f>IF(ISBLANK(B74),"",COUNTA(B$2:$B74))</f>
        <v>73</v>
      </c>
      <c r="B74" s="54" t="str">
        <f>ISPLATNE_LISTE!B74</f>
        <v>Nogometni klub Poljičanin 1921</v>
      </c>
      <c r="C74" s="14" t="str">
        <f>ISPLATNE_LISTE!C74</f>
        <v>Ekipni</v>
      </c>
      <c r="D74" s="14" t="str">
        <f>ISPLATNE_LISTE!D74</f>
        <v>Nogomet</v>
      </c>
      <c r="E74" s="15" t="str">
        <f>ISPLATNE_LISTE!F74</f>
        <v>II</v>
      </c>
      <c r="F74" s="130" t="e">
        <f>ISPLATNE_LISTE!#REF!</f>
        <v>#REF!</v>
      </c>
      <c r="G74" s="131" t="e">
        <f>SUM(ISPLATNE_LISTE!#REF!)</f>
        <v>#REF!</v>
      </c>
      <c r="H74" s="132"/>
      <c r="I74" s="131" t="e">
        <f t="shared" si="2"/>
        <v>#REF!</v>
      </c>
      <c r="J74" s="21" t="e">
        <f t="shared" si="3"/>
        <v>#REF!</v>
      </c>
      <c r="K74" s="142"/>
      <c r="L74" s="8"/>
      <c r="M74" s="8"/>
      <c r="N74" s="8"/>
      <c r="O74" s="8"/>
    </row>
    <row r="75" spans="1:15" x14ac:dyDescent="0.25">
      <c r="A75" s="7">
        <f>IF(ISBLANK(B75),"",COUNTA(B$2:$B75))</f>
        <v>74</v>
      </c>
      <c r="B75" s="54" t="str">
        <f>ISPLATNE_LISTE!B75</f>
        <v>Nogometni klub Pomak</v>
      </c>
      <c r="C75" s="14" t="str">
        <f>ISPLATNE_LISTE!C75</f>
        <v>Ekipni</v>
      </c>
      <c r="D75" s="14" t="str">
        <f>ISPLATNE_LISTE!D75</f>
        <v>Nogomet</v>
      </c>
      <c r="E75" s="15" t="str">
        <f>ISPLATNE_LISTE!F75</f>
        <v>III</v>
      </c>
      <c r="F75" s="130" t="e">
        <f>ISPLATNE_LISTE!#REF!</f>
        <v>#REF!</v>
      </c>
      <c r="G75" s="131" t="e">
        <f>SUM(ISPLATNE_LISTE!#REF!)</f>
        <v>#REF!</v>
      </c>
      <c r="H75" s="132"/>
      <c r="I75" s="131" t="e">
        <f t="shared" si="2"/>
        <v>#REF!</v>
      </c>
      <c r="J75" s="21" t="e">
        <f t="shared" si="3"/>
        <v>#REF!</v>
      </c>
      <c r="K75" s="142"/>
      <c r="L75" s="8"/>
      <c r="M75" s="8"/>
      <c r="N75" s="8"/>
      <c r="O75" s="8"/>
    </row>
    <row r="76" spans="1:15" x14ac:dyDescent="0.25">
      <c r="A76" s="7">
        <f>IF(ISBLANK(B76),"",COUNTA(B$2:$B76))</f>
        <v>75</v>
      </c>
      <c r="B76" s="54" t="str">
        <f>ISPLATNE_LISTE!B76</f>
        <v>Nogometni klub Primorac</v>
      </c>
      <c r="C76" s="14" t="str">
        <f>ISPLATNE_LISTE!C76</f>
        <v>Ekipni</v>
      </c>
      <c r="D76" s="14" t="str">
        <f>ISPLATNE_LISTE!D76</f>
        <v>Nogomet</v>
      </c>
      <c r="E76" s="15" t="str">
        <f>ISPLATNE_LISTE!F76</f>
        <v>III</v>
      </c>
      <c r="F76" s="130" t="e">
        <f>ISPLATNE_LISTE!#REF!</f>
        <v>#REF!</v>
      </c>
      <c r="G76" s="131" t="e">
        <f>SUM(ISPLATNE_LISTE!#REF!)</f>
        <v>#REF!</v>
      </c>
      <c r="H76" s="132"/>
      <c r="I76" s="131" t="e">
        <f t="shared" si="2"/>
        <v>#REF!</v>
      </c>
      <c r="J76" s="21" t="e">
        <f t="shared" si="3"/>
        <v>#REF!</v>
      </c>
      <c r="K76" s="142"/>
      <c r="L76" s="8"/>
      <c r="M76" s="8"/>
      <c r="N76" s="8"/>
      <c r="O76" s="8"/>
    </row>
    <row r="77" spans="1:15" x14ac:dyDescent="0.25">
      <c r="A77" s="7">
        <f>IF(ISBLANK(B77),"",COUNTA(B$2:$B77))</f>
        <v>76</v>
      </c>
      <c r="B77" s="54" t="str">
        <f>ISPLATNE_LISTE!B77</f>
        <v>Nogometni klub Spalato</v>
      </c>
      <c r="C77" s="14" t="str">
        <f>ISPLATNE_LISTE!C77</f>
        <v>Ekipni</v>
      </c>
      <c r="D77" s="14" t="str">
        <f>ISPLATNE_LISTE!D77</f>
        <v>Nogomet</v>
      </c>
      <c r="E77" s="15" t="str">
        <f>ISPLATNE_LISTE!F77</f>
        <v>III</v>
      </c>
      <c r="F77" s="130" t="e">
        <f>ISPLATNE_LISTE!#REF!</f>
        <v>#REF!</v>
      </c>
      <c r="G77" s="131" t="e">
        <f>SUM(ISPLATNE_LISTE!#REF!)</f>
        <v>#REF!</v>
      </c>
      <c r="H77" s="132"/>
      <c r="I77" s="131" t="e">
        <f t="shared" si="2"/>
        <v>#REF!</v>
      </c>
      <c r="J77" s="21" t="e">
        <f t="shared" si="3"/>
        <v>#REF!</v>
      </c>
      <c r="K77" s="142"/>
      <c r="L77" s="8"/>
      <c r="M77" s="8"/>
      <c r="N77" s="8"/>
      <c r="O77" s="8"/>
    </row>
    <row r="78" spans="1:15" x14ac:dyDescent="0.25">
      <c r="A78" s="7">
        <f>IF(ISBLANK(B78),"",COUNTA(B$2:$B78))</f>
        <v>77</v>
      </c>
      <c r="B78" s="54" t="str">
        <f>ISPLATNE_LISTE!B78</f>
        <v>Ženski nogometni klub Hajduk</v>
      </c>
      <c r="C78" s="14" t="str">
        <f>ISPLATNE_LISTE!C78</f>
        <v>Ekipni</v>
      </c>
      <c r="D78" s="14" t="str">
        <f>ISPLATNE_LISTE!D78</f>
        <v>Nogomet</v>
      </c>
      <c r="E78" s="15" t="str">
        <f>ISPLATNE_LISTE!F78</f>
        <v>II</v>
      </c>
      <c r="F78" s="130" t="e">
        <f>ISPLATNE_LISTE!#REF!</f>
        <v>#REF!</v>
      </c>
      <c r="G78" s="131" t="e">
        <f>SUM(ISPLATNE_LISTE!#REF!)</f>
        <v>#REF!</v>
      </c>
      <c r="H78" s="132"/>
      <c r="I78" s="131" t="e">
        <f t="shared" si="2"/>
        <v>#REF!</v>
      </c>
      <c r="J78" s="21" t="e">
        <f t="shared" si="3"/>
        <v>#REF!</v>
      </c>
      <c r="K78" s="142"/>
      <c r="L78" s="8"/>
      <c r="M78" s="8"/>
      <c r="N78" s="8"/>
      <c r="O78" s="8"/>
    </row>
    <row r="79" spans="1:15" x14ac:dyDescent="0.25">
      <c r="A79" s="7">
        <f>IF(ISBLANK(B79),"",COUNTA(B$2:$B79))</f>
        <v>78</v>
      </c>
      <c r="B79" s="54" t="str">
        <f>ISPLATNE_LISTE!B79</f>
        <v>Ženski nogometni klub Split</v>
      </c>
      <c r="C79" s="55" t="str">
        <f>ISPLATNE_LISTE!C79</f>
        <v>Ekipni</v>
      </c>
      <c r="D79" s="55" t="str">
        <f>ISPLATNE_LISTE!D79</f>
        <v>Nogomet</v>
      </c>
      <c r="E79" s="56" t="str">
        <f>ISPLATNE_LISTE!F79</f>
        <v>III</v>
      </c>
      <c r="F79" s="130" t="e">
        <f>ISPLATNE_LISTE!#REF!</f>
        <v>#REF!</v>
      </c>
      <c r="G79" s="131" t="e">
        <f>SUM(ISPLATNE_LISTE!#REF!)</f>
        <v>#REF!</v>
      </c>
      <c r="H79" s="132"/>
      <c r="I79" s="131" t="e">
        <f t="shared" si="2"/>
        <v>#REF!</v>
      </c>
      <c r="J79" s="21" t="e">
        <f t="shared" si="3"/>
        <v>#REF!</v>
      </c>
      <c r="K79" s="143"/>
      <c r="L79" s="8"/>
      <c r="M79" s="8"/>
      <c r="N79" s="8"/>
      <c r="O79" s="8"/>
    </row>
    <row r="80" spans="1:15" x14ac:dyDescent="0.25">
      <c r="A80" s="7">
        <f>IF(ISBLANK(B80),"",COUNTA(B$2:$B80))</f>
        <v>79</v>
      </c>
      <c r="B80" s="54" t="str">
        <f>ISPLATNE_LISTE!B80</f>
        <v>Klub odbojke na pijesku Žnjan</v>
      </c>
      <c r="C80" s="14" t="str">
        <f>ISPLATNE_LISTE!C80</f>
        <v>Ekipni</v>
      </c>
      <c r="D80" s="14" t="str">
        <f>ISPLATNE_LISTE!D80</f>
        <v>Odbojka</v>
      </c>
      <c r="E80" s="15" t="str">
        <f>ISPLATNE_LISTE!F80</f>
        <v>IV</v>
      </c>
      <c r="F80" s="130" t="e">
        <f>ISPLATNE_LISTE!#REF!</f>
        <v>#REF!</v>
      </c>
      <c r="G80" s="131" t="e">
        <f>SUM(ISPLATNE_LISTE!#REF!)</f>
        <v>#REF!</v>
      </c>
      <c r="H80" s="132"/>
      <c r="I80" s="131" t="e">
        <f t="shared" si="2"/>
        <v>#REF!</v>
      </c>
      <c r="J80" s="21" t="e">
        <f t="shared" si="3"/>
        <v>#REF!</v>
      </c>
      <c r="K80" s="142"/>
      <c r="L80" s="8"/>
      <c r="M80" s="8"/>
      <c r="N80" s="8"/>
      <c r="O80" s="8"/>
    </row>
    <row r="81" spans="1:15" x14ac:dyDescent="0.25">
      <c r="A81" s="7">
        <f>IF(ISBLANK(B81),"",COUNTA(B$2:$B81))</f>
        <v>80</v>
      </c>
      <c r="B81" s="54" t="str">
        <f>ISPLATNE_LISTE!B81</f>
        <v>Odbojkaški klub Brda</v>
      </c>
      <c r="C81" s="14" t="str">
        <f>ISPLATNE_LISTE!C81</f>
        <v>Ekipni</v>
      </c>
      <c r="D81" s="14" t="str">
        <f>ISPLATNE_LISTE!D81</f>
        <v>Odbojka</v>
      </c>
      <c r="E81" s="15" t="str">
        <f>ISPLATNE_LISTE!F81</f>
        <v>II</v>
      </c>
      <c r="F81" s="130" t="e">
        <f>ISPLATNE_LISTE!#REF!</f>
        <v>#REF!</v>
      </c>
      <c r="G81" s="131" t="e">
        <f>SUM(ISPLATNE_LISTE!#REF!)</f>
        <v>#REF!</v>
      </c>
      <c r="H81" s="132"/>
      <c r="I81" s="131" t="e">
        <f t="shared" si="2"/>
        <v>#REF!</v>
      </c>
      <c r="J81" s="21" t="e">
        <f t="shared" si="3"/>
        <v>#REF!</v>
      </c>
      <c r="K81" s="142"/>
      <c r="L81" s="8"/>
      <c r="M81" s="8"/>
      <c r="N81" s="8"/>
      <c r="O81" s="8"/>
    </row>
    <row r="82" spans="1:15" x14ac:dyDescent="0.25">
      <c r="A82" s="7">
        <f>IF(ISBLANK(B82),"",COUNTA(B$2:$B82))</f>
        <v>81</v>
      </c>
      <c r="B82" s="54" t="str">
        <f>ISPLATNE_LISTE!B82</f>
        <v>Odbojkaški klub Split</v>
      </c>
      <c r="C82" s="14" t="str">
        <f>ISPLATNE_LISTE!C82</f>
        <v>Ekipni</v>
      </c>
      <c r="D82" s="14" t="str">
        <f>ISPLATNE_LISTE!D82</f>
        <v>Odbojka</v>
      </c>
      <c r="E82" s="15" t="str">
        <f>ISPLATNE_LISTE!F82</f>
        <v>I</v>
      </c>
      <c r="F82" s="130" t="e">
        <f>ISPLATNE_LISTE!#REF!</f>
        <v>#REF!</v>
      </c>
      <c r="G82" s="131" t="e">
        <f>SUM(ISPLATNE_LISTE!#REF!)</f>
        <v>#REF!</v>
      </c>
      <c r="H82" s="132"/>
      <c r="I82" s="131" t="e">
        <f t="shared" si="2"/>
        <v>#REF!</v>
      </c>
      <c r="J82" s="21" t="e">
        <f t="shared" si="3"/>
        <v>#REF!</v>
      </c>
      <c r="K82" s="142"/>
      <c r="L82" s="8"/>
      <c r="M82" s="8"/>
      <c r="N82" s="8"/>
      <c r="O82" s="8"/>
    </row>
    <row r="83" spans="1:15" x14ac:dyDescent="0.25">
      <c r="A83" s="7">
        <f>IF(ISBLANK(B83),"",COUNTA(B$2:$B83))</f>
        <v>82</v>
      </c>
      <c r="B83" s="54" t="str">
        <f>ISPLATNE_LISTE!B83</f>
        <v>Odbojkaški ženski klub Split Volley team</v>
      </c>
      <c r="C83" s="55" t="str">
        <f>ISPLATNE_LISTE!C83</f>
        <v>Ekipni</v>
      </c>
      <c r="D83" s="55" t="str">
        <f>ISPLATNE_LISTE!D83</f>
        <v>Odbojka</v>
      </c>
      <c r="E83" s="56" t="str">
        <f>ISPLATNE_LISTE!F83</f>
        <v>-</v>
      </c>
      <c r="F83" s="130" t="e">
        <f>ISPLATNE_LISTE!#REF!</f>
        <v>#REF!</v>
      </c>
      <c r="G83" s="131" t="e">
        <f>SUM(ISPLATNE_LISTE!#REF!)</f>
        <v>#REF!</v>
      </c>
      <c r="H83" s="132"/>
      <c r="I83" s="131" t="e">
        <f t="shared" si="2"/>
        <v>#REF!</v>
      </c>
      <c r="J83" s="21" t="e">
        <f t="shared" si="3"/>
        <v>#REF!</v>
      </c>
      <c r="K83" s="143"/>
      <c r="L83" s="8"/>
      <c r="M83" s="8"/>
      <c r="N83" s="8"/>
      <c r="O83" s="8"/>
    </row>
    <row r="84" spans="1:15" x14ac:dyDescent="0.25">
      <c r="A84" s="7">
        <f>IF(ISBLANK(B84),"",COUNTA(B$2:$B84))</f>
        <v>83</v>
      </c>
      <c r="B84" s="54" t="str">
        <f>ISPLATNE_LISTE!B84</f>
        <v>Pikado klub Dioklecijan</v>
      </c>
      <c r="C84" s="14" t="str">
        <f>ISPLATNE_LISTE!C84</f>
        <v>Pojedinacni</v>
      </c>
      <c r="D84" s="14" t="str">
        <f>ISPLATNE_LISTE!D84</f>
        <v>Pikado</v>
      </c>
      <c r="E84" s="15" t="str">
        <f>ISPLATNE_LISTE!F84</f>
        <v>III</v>
      </c>
      <c r="F84" s="130" t="e">
        <f>ISPLATNE_LISTE!#REF!</f>
        <v>#REF!</v>
      </c>
      <c r="G84" s="131" t="e">
        <f>SUM(ISPLATNE_LISTE!#REF!)</f>
        <v>#REF!</v>
      </c>
      <c r="H84" s="132"/>
      <c r="I84" s="131" t="e">
        <f t="shared" si="2"/>
        <v>#REF!</v>
      </c>
      <c r="J84" s="21" t="e">
        <f t="shared" si="3"/>
        <v>#REF!</v>
      </c>
      <c r="K84" s="142"/>
      <c r="L84" s="8"/>
      <c r="M84" s="8"/>
      <c r="N84" s="8"/>
      <c r="O84" s="8"/>
    </row>
    <row r="85" spans="1:15" x14ac:dyDescent="0.25">
      <c r="A85" s="7">
        <f>IF(ISBLANK(B85),"",COUNTA(B$2:$B85))</f>
        <v>84</v>
      </c>
      <c r="B85" s="54" t="str">
        <f>ISPLATNE_LISTE!B85</f>
        <v>Pikado klub Uvik Kontra</v>
      </c>
      <c r="C85" s="55" t="str">
        <f>ISPLATNE_LISTE!C85</f>
        <v>Pojedinacni</v>
      </c>
      <c r="D85" s="55" t="str">
        <f>ISPLATNE_LISTE!D85</f>
        <v>Pikado</v>
      </c>
      <c r="E85" s="56" t="str">
        <f>ISPLATNE_LISTE!F85</f>
        <v>-</v>
      </c>
      <c r="F85" s="130" t="e">
        <f>ISPLATNE_LISTE!#REF!</f>
        <v>#REF!</v>
      </c>
      <c r="G85" s="131" t="e">
        <f>SUM(ISPLATNE_LISTE!#REF!)</f>
        <v>#REF!</v>
      </c>
      <c r="H85" s="132"/>
      <c r="I85" s="131" t="e">
        <f t="shared" si="2"/>
        <v>#REF!</v>
      </c>
      <c r="J85" s="21" t="e">
        <f t="shared" si="3"/>
        <v>#REF!</v>
      </c>
      <c r="K85" s="143"/>
      <c r="L85" s="8"/>
      <c r="M85" s="8"/>
      <c r="N85" s="8"/>
      <c r="O85" s="8"/>
    </row>
    <row r="86" spans="1:15" x14ac:dyDescent="0.25">
      <c r="A86" s="7">
        <f>IF(ISBLANK(B86),"",COUNTA(B$2:$B86))</f>
        <v>85</v>
      </c>
      <c r="B86" s="54" t="str">
        <f>ISPLATNE_LISTE!B86</f>
        <v>Plivački klub Grdelin</v>
      </c>
      <c r="C86" s="14" t="str">
        <f>ISPLATNE_LISTE!C86</f>
        <v>Pojedinacni</v>
      </c>
      <c r="D86" s="14" t="str">
        <f>ISPLATNE_LISTE!D86</f>
        <v>Plivanje</v>
      </c>
      <c r="E86" s="15" t="str">
        <f>ISPLATNE_LISTE!F86</f>
        <v>II</v>
      </c>
      <c r="F86" s="130" t="e">
        <f>ISPLATNE_LISTE!#REF!</f>
        <v>#REF!</v>
      </c>
      <c r="G86" s="131" t="e">
        <f>SUM(ISPLATNE_LISTE!#REF!)</f>
        <v>#REF!</v>
      </c>
      <c r="H86" s="132"/>
      <c r="I86" s="131" t="e">
        <f t="shared" si="2"/>
        <v>#REF!</v>
      </c>
      <c r="J86" s="21" t="e">
        <f t="shared" si="3"/>
        <v>#REF!</v>
      </c>
      <c r="K86" s="142"/>
      <c r="L86" s="8"/>
      <c r="M86" s="8"/>
      <c r="N86" s="8"/>
      <c r="O86" s="8"/>
    </row>
    <row r="87" spans="1:15" x14ac:dyDescent="0.25">
      <c r="A87" s="7">
        <f>IF(ISBLANK(B87),"",COUNTA(B$2:$B87))</f>
        <v>86</v>
      </c>
      <c r="B87" s="54" t="str">
        <f>ISPLATNE_LISTE!B87</f>
        <v>Plivački klub Jadran</v>
      </c>
      <c r="C87" s="14" t="str">
        <f>ISPLATNE_LISTE!C87</f>
        <v>Pojedinacni</v>
      </c>
      <c r="D87" s="14" t="str">
        <f>ISPLATNE_LISTE!D87</f>
        <v>Plivanje</v>
      </c>
      <c r="E87" s="15" t="str">
        <f>ISPLATNE_LISTE!F87</f>
        <v>I</v>
      </c>
      <c r="F87" s="130" t="e">
        <f>ISPLATNE_LISTE!#REF!</f>
        <v>#REF!</v>
      </c>
      <c r="G87" s="131" t="e">
        <f>SUM(ISPLATNE_LISTE!#REF!)</f>
        <v>#REF!</v>
      </c>
      <c r="H87" s="132"/>
      <c r="I87" s="131" t="e">
        <f t="shared" si="2"/>
        <v>#REF!</v>
      </c>
      <c r="J87" s="21" t="e">
        <f t="shared" si="3"/>
        <v>#REF!</v>
      </c>
      <c r="K87" s="142"/>
      <c r="L87" s="8"/>
      <c r="M87" s="8"/>
      <c r="N87" s="8"/>
      <c r="O87" s="8"/>
    </row>
    <row r="88" spans="1:15" x14ac:dyDescent="0.25">
      <c r="A88" s="7">
        <f>IF(ISBLANK(B88),"",COUNTA(B$2:$B88))</f>
        <v>87</v>
      </c>
      <c r="B88" s="54" t="str">
        <f>ISPLATNE_LISTE!B88</f>
        <v>Plivački klub Mornar</v>
      </c>
      <c r="C88" s="14" t="str">
        <f>ISPLATNE_LISTE!C88</f>
        <v>Pojedinacni</v>
      </c>
      <c r="D88" s="14" t="str">
        <f>ISPLATNE_LISTE!D88</f>
        <v>Plivanje</v>
      </c>
      <c r="E88" s="15" t="str">
        <f>ISPLATNE_LISTE!F88</f>
        <v>I</v>
      </c>
      <c r="F88" s="130" t="e">
        <f>ISPLATNE_LISTE!#REF!</f>
        <v>#REF!</v>
      </c>
      <c r="G88" s="131" t="e">
        <f>SUM(ISPLATNE_LISTE!#REF!)</f>
        <v>#REF!</v>
      </c>
      <c r="H88" s="132"/>
      <c r="I88" s="131" t="e">
        <f t="shared" si="2"/>
        <v>#REF!</v>
      </c>
      <c r="J88" s="21" t="e">
        <f t="shared" si="3"/>
        <v>#REF!</v>
      </c>
      <c r="K88" s="142"/>
      <c r="L88" s="8"/>
      <c r="M88" s="8"/>
      <c r="N88" s="8"/>
      <c r="O88" s="8"/>
    </row>
    <row r="89" spans="1:15" x14ac:dyDescent="0.25">
      <c r="A89" s="7">
        <f>IF(ISBLANK(B89),"",COUNTA(B$2:$B89))</f>
        <v>88</v>
      </c>
      <c r="B89" s="54" t="str">
        <f>ISPLATNE_LISTE!B89</f>
        <v>Plivački omladinski športski klub Pošk</v>
      </c>
      <c r="C89" s="14" t="str">
        <f>ISPLATNE_LISTE!C89</f>
        <v>Pojedinacni</v>
      </c>
      <c r="D89" s="14" t="str">
        <f>ISPLATNE_LISTE!D89</f>
        <v>Plivanje</v>
      </c>
      <c r="E89" s="15" t="str">
        <f>ISPLATNE_LISTE!F89</f>
        <v>I</v>
      </c>
      <c r="F89" s="130" t="e">
        <f>ISPLATNE_LISTE!#REF!</f>
        <v>#REF!</v>
      </c>
      <c r="G89" s="131" t="e">
        <f>SUM(ISPLATNE_LISTE!#REF!)</f>
        <v>#REF!</v>
      </c>
      <c r="H89" s="132"/>
      <c r="I89" s="131" t="e">
        <f t="shared" si="2"/>
        <v>#REF!</v>
      </c>
      <c r="J89" s="21" t="e">
        <f t="shared" si="3"/>
        <v>#REF!</v>
      </c>
      <c r="K89" s="142"/>
      <c r="L89" s="8"/>
      <c r="M89" s="8"/>
      <c r="N89" s="8"/>
      <c r="O89" s="8"/>
    </row>
    <row r="90" spans="1:15" x14ac:dyDescent="0.25">
      <c r="A90" s="7">
        <f>IF(ISBLANK(B90),"",COUNTA(B$2:$B90))</f>
        <v>89</v>
      </c>
      <c r="B90" s="54" t="str">
        <f>ISPLATNE_LISTE!B90</f>
        <v>Ragbi klub Nada</v>
      </c>
      <c r="C90" s="14" t="str">
        <f>ISPLATNE_LISTE!C90</f>
        <v>Ekipni</v>
      </c>
      <c r="D90" s="14" t="str">
        <f>ISPLATNE_LISTE!D90</f>
        <v>Ragbi</v>
      </c>
      <c r="E90" s="15" t="str">
        <f>ISPLATNE_LISTE!F90</f>
        <v>II</v>
      </c>
      <c r="F90" s="130" t="e">
        <f>ISPLATNE_LISTE!#REF!</f>
        <v>#REF!</v>
      </c>
      <c r="G90" s="131" t="e">
        <f>SUM(ISPLATNE_LISTE!#REF!)</f>
        <v>#REF!</v>
      </c>
      <c r="H90" s="132"/>
      <c r="I90" s="131" t="e">
        <f t="shared" si="2"/>
        <v>#REF!</v>
      </c>
      <c r="J90" s="21" t="e">
        <f t="shared" si="3"/>
        <v>#REF!</v>
      </c>
      <c r="K90" s="142"/>
      <c r="L90" s="8"/>
      <c r="M90" s="8"/>
      <c r="N90" s="8"/>
      <c r="O90" s="8"/>
    </row>
    <row r="91" spans="1:15" x14ac:dyDescent="0.25">
      <c r="A91" s="7">
        <f>IF(ISBLANK(B91),"",COUNTA(B$2:$B91))</f>
        <v>90</v>
      </c>
      <c r="B91" s="54" t="str">
        <f>ISPLATNE_LISTE!B91</f>
        <v>Akrobatski Rock'n'Roll klub CAF - Spliters</v>
      </c>
      <c r="C91" s="14" t="str">
        <f>ISPLATNE_LISTE!C91</f>
        <v>Pojedinacni</v>
      </c>
      <c r="D91" s="14" t="str">
        <f>ISPLATNE_LISTE!D91</f>
        <v>Rock 'n' roll</v>
      </c>
      <c r="E91" s="15" t="str">
        <f>ISPLATNE_LISTE!F91</f>
        <v>IV</v>
      </c>
      <c r="F91" s="130" t="e">
        <f>ISPLATNE_LISTE!#REF!</f>
        <v>#REF!</v>
      </c>
      <c r="G91" s="131" t="e">
        <f>SUM(ISPLATNE_LISTE!#REF!)</f>
        <v>#REF!</v>
      </c>
      <c r="H91" s="132"/>
      <c r="I91" s="131" t="e">
        <f t="shared" si="2"/>
        <v>#REF!</v>
      </c>
      <c r="J91" s="21" t="e">
        <f t="shared" si="3"/>
        <v>#REF!</v>
      </c>
      <c r="K91" s="142"/>
      <c r="L91" s="8"/>
      <c r="M91" s="8"/>
      <c r="N91" s="8"/>
      <c r="O91" s="8"/>
    </row>
    <row r="92" spans="1:15" x14ac:dyDescent="0.25">
      <c r="A92" s="7">
        <f>IF(ISBLANK(B92),"",COUNTA(B$2:$B92))</f>
        <v>91</v>
      </c>
      <c r="B92" s="54" t="str">
        <f>ISPLATNE_LISTE!B92</f>
        <v>Ronilački klub PIK Mornar</v>
      </c>
      <c r="C92" s="14" t="str">
        <f>ISPLATNE_LISTE!C92</f>
        <v>Pojedinacni</v>
      </c>
      <c r="D92" s="14" t="str">
        <f>ISPLATNE_LISTE!D92</f>
        <v>Ronilastvo</v>
      </c>
      <c r="E92" s="15" t="str">
        <f>ISPLATNE_LISTE!F92</f>
        <v>-</v>
      </c>
      <c r="F92" s="130" t="e">
        <f>ISPLATNE_LISTE!#REF!</f>
        <v>#REF!</v>
      </c>
      <c r="G92" s="131" t="e">
        <f>SUM(ISPLATNE_LISTE!#REF!)</f>
        <v>#REF!</v>
      </c>
      <c r="H92" s="132"/>
      <c r="I92" s="131" t="e">
        <f t="shared" si="2"/>
        <v>#REF!</v>
      </c>
      <c r="J92" s="21" t="e">
        <f t="shared" si="3"/>
        <v>#REF!</v>
      </c>
      <c r="K92" s="142"/>
      <c r="L92" s="8"/>
      <c r="M92" s="8"/>
      <c r="N92" s="8"/>
      <c r="O92" s="8"/>
    </row>
    <row r="93" spans="1:15" x14ac:dyDescent="0.25">
      <c r="A93" s="7">
        <f>IF(ISBLANK(B93),"",COUNTA(B$2:$B93))</f>
        <v>92</v>
      </c>
      <c r="B93" s="54" t="str">
        <f>ISPLATNE_LISTE!B93</f>
        <v>Ronilački klub Split</v>
      </c>
      <c r="C93" s="14" t="str">
        <f>ISPLATNE_LISTE!C93</f>
        <v>Pojedinacni</v>
      </c>
      <c r="D93" s="14" t="str">
        <f>ISPLATNE_LISTE!D93</f>
        <v>Ronilastvo</v>
      </c>
      <c r="E93" s="15" t="str">
        <f>ISPLATNE_LISTE!F93</f>
        <v>-</v>
      </c>
      <c r="F93" s="130" t="e">
        <f>ISPLATNE_LISTE!#REF!</f>
        <v>#REF!</v>
      </c>
      <c r="G93" s="131" t="e">
        <f>SUM(ISPLATNE_LISTE!#REF!)</f>
        <v>#REF!</v>
      </c>
      <c r="H93" s="132"/>
      <c r="I93" s="131" t="e">
        <f t="shared" si="2"/>
        <v>#REF!</v>
      </c>
      <c r="J93" s="21" t="e">
        <f t="shared" si="3"/>
        <v>#REF!</v>
      </c>
      <c r="K93" s="142"/>
      <c r="L93" s="8"/>
      <c r="M93" s="8"/>
      <c r="N93" s="8"/>
      <c r="O93" s="8"/>
    </row>
    <row r="94" spans="1:15" x14ac:dyDescent="0.25">
      <c r="A94" s="7">
        <f>IF(ISBLANK(B94),"",COUNTA(B$2:$B94))</f>
        <v>93</v>
      </c>
      <c r="B94" s="54" t="str">
        <f>ISPLATNE_LISTE!B94</f>
        <v>Hrvatski rukometni klub Krilnik</v>
      </c>
      <c r="C94" s="55" t="str">
        <f>ISPLATNE_LISTE!C94</f>
        <v>Ekipni</v>
      </c>
      <c r="D94" s="55" t="str">
        <f>ISPLATNE_LISTE!D94</f>
        <v>Rukomet</v>
      </c>
      <c r="E94" s="56" t="str">
        <f>ISPLATNE_LISTE!F94</f>
        <v>IV</v>
      </c>
      <c r="F94" s="130" t="e">
        <f>ISPLATNE_LISTE!#REF!</f>
        <v>#REF!</v>
      </c>
      <c r="G94" s="131" t="e">
        <f>SUM(ISPLATNE_LISTE!#REF!)</f>
        <v>#REF!</v>
      </c>
      <c r="H94" s="132"/>
      <c r="I94" s="131" t="e">
        <f t="shared" si="2"/>
        <v>#REF!</v>
      </c>
      <c r="J94" s="21" t="e">
        <f t="shared" si="3"/>
        <v>#REF!</v>
      </c>
      <c r="K94" s="143"/>
      <c r="L94" s="8"/>
      <c r="M94" s="8"/>
      <c r="N94" s="8"/>
      <c r="O94" s="8"/>
    </row>
    <row r="95" spans="1:15" x14ac:dyDescent="0.25">
      <c r="A95" s="7">
        <f>IF(ISBLANK(B95),"",COUNTA(B$2:$B95))</f>
        <v>94</v>
      </c>
      <c r="B95" s="54" t="str">
        <f>ISPLATNE_LISTE!B95</f>
        <v>Rukometni klub BM 07</v>
      </c>
      <c r="C95" s="14" t="str">
        <f>ISPLATNE_LISTE!C95</f>
        <v>Ekipni</v>
      </c>
      <c r="D95" s="14" t="str">
        <f>ISPLATNE_LISTE!D95</f>
        <v>Rukomet</v>
      </c>
      <c r="E95" s="15" t="str">
        <f>ISPLATNE_LISTE!F95</f>
        <v>IV</v>
      </c>
      <c r="F95" s="130" t="e">
        <f>ISPLATNE_LISTE!#REF!</f>
        <v>#REF!</v>
      </c>
      <c r="G95" s="131" t="e">
        <f>SUM(ISPLATNE_LISTE!#REF!)</f>
        <v>#REF!</v>
      </c>
      <c r="H95" s="132"/>
      <c r="I95" s="131" t="e">
        <f t="shared" si="2"/>
        <v>#REF!</v>
      </c>
      <c r="J95" s="21" t="e">
        <f t="shared" si="3"/>
        <v>#REF!</v>
      </c>
      <c r="K95" s="142"/>
      <c r="L95" s="8"/>
      <c r="M95" s="8"/>
      <c r="N95" s="8"/>
      <c r="O95" s="8"/>
    </row>
    <row r="96" spans="1:15" x14ac:dyDescent="0.25">
      <c r="A96" s="7">
        <f>IF(ISBLANK(B96),"",COUNTA(B$2:$B96))</f>
        <v>95</v>
      </c>
      <c r="B96" s="54" t="str">
        <f>ISPLATNE_LISTE!B96</f>
        <v>Rukometni klub Split</v>
      </c>
      <c r="C96" s="55" t="str">
        <f>ISPLATNE_LISTE!C96</f>
        <v>Ekipni</v>
      </c>
      <c r="D96" s="55" t="str">
        <f>ISPLATNE_LISTE!D96</f>
        <v>Rukomet</v>
      </c>
      <c r="E96" s="56" t="str">
        <f>ISPLATNE_LISTE!F96</f>
        <v>I</v>
      </c>
      <c r="F96" s="130" t="e">
        <f>ISPLATNE_LISTE!#REF!</f>
        <v>#REF!</v>
      </c>
      <c r="G96" s="131" t="e">
        <f>SUM(ISPLATNE_LISTE!#REF!)</f>
        <v>#REF!</v>
      </c>
      <c r="H96" s="132"/>
      <c r="I96" s="131" t="e">
        <f t="shared" si="2"/>
        <v>#REF!</v>
      </c>
      <c r="J96" s="21" t="e">
        <f t="shared" si="3"/>
        <v>#REF!</v>
      </c>
      <c r="K96" s="143"/>
      <c r="L96" s="8"/>
      <c r="M96" s="8"/>
      <c r="N96" s="8"/>
      <c r="O96" s="8"/>
    </row>
    <row r="97" spans="1:15" x14ac:dyDescent="0.25">
      <c r="A97" s="7">
        <f>IF(ISBLANK(B97),"",COUNTA(B$2:$B97))</f>
        <v>96</v>
      </c>
      <c r="B97" s="54" t="str">
        <f>ISPLATNE_LISTE!B97</f>
        <v>Ženski akademski rukometni klub Split</v>
      </c>
      <c r="C97" s="14" t="str">
        <f>ISPLATNE_LISTE!C97</f>
        <v>Ekipni</v>
      </c>
      <c r="D97" s="14" t="str">
        <f>ISPLATNE_LISTE!D97</f>
        <v>Rukomet</v>
      </c>
      <c r="E97" s="15" t="str">
        <f>ISPLATNE_LISTE!F97</f>
        <v>III</v>
      </c>
      <c r="F97" s="130" t="e">
        <f>ISPLATNE_LISTE!#REF!</f>
        <v>#REF!</v>
      </c>
      <c r="G97" s="131" t="e">
        <f>SUM(ISPLATNE_LISTE!#REF!)</f>
        <v>#REF!</v>
      </c>
      <c r="H97" s="132"/>
      <c r="I97" s="131" t="e">
        <f t="shared" si="2"/>
        <v>#REF!</v>
      </c>
      <c r="J97" s="21" t="e">
        <f t="shared" si="3"/>
        <v>#REF!</v>
      </c>
      <c r="K97" s="142"/>
      <c r="L97" s="8"/>
      <c r="M97" s="8"/>
      <c r="N97" s="8"/>
      <c r="O97" s="8"/>
    </row>
    <row r="98" spans="1:15" x14ac:dyDescent="0.25">
      <c r="A98" s="7">
        <f>IF(ISBLANK(B98),"",COUNTA(B$2:$B98))</f>
        <v>97</v>
      </c>
      <c r="B98" s="54" t="str">
        <f>ISPLATNE_LISTE!B98</f>
        <v>Ženski rukometni klub Split 2010</v>
      </c>
      <c r="C98" s="14" t="str">
        <f>ISPLATNE_LISTE!C98</f>
        <v>Ekipni</v>
      </c>
      <c r="D98" s="14" t="str">
        <f>ISPLATNE_LISTE!D98</f>
        <v>Rukomet</v>
      </c>
      <c r="E98" s="15" t="str">
        <f>ISPLATNE_LISTE!F98</f>
        <v>III</v>
      </c>
      <c r="F98" s="130" t="e">
        <f>ISPLATNE_LISTE!#REF!</f>
        <v>#REF!</v>
      </c>
      <c r="G98" s="131" t="e">
        <f>SUM(ISPLATNE_LISTE!#REF!)</f>
        <v>#REF!</v>
      </c>
      <c r="H98" s="132"/>
      <c r="I98" s="131" t="e">
        <f t="shared" si="2"/>
        <v>#REF!</v>
      </c>
      <c r="J98" s="21" t="e">
        <f t="shared" si="3"/>
        <v>#REF!</v>
      </c>
      <c r="K98" s="142"/>
      <c r="L98" s="8"/>
      <c r="M98" s="8"/>
      <c r="N98" s="8"/>
      <c r="O98" s="8"/>
    </row>
    <row r="99" spans="1:15" x14ac:dyDescent="0.25">
      <c r="A99" s="7">
        <f>IF(ISBLANK(B99),"",COUNTA(B$2:$B99))</f>
        <v>98</v>
      </c>
      <c r="B99" s="54" t="str">
        <f>ISPLATNE_LISTE!B99</f>
        <v>Savate klub Pit Bull</v>
      </c>
      <c r="C99" s="14" t="str">
        <f>ISPLATNE_LISTE!C99</f>
        <v>Pojedinacni</v>
      </c>
      <c r="D99" s="14" t="str">
        <f>ISPLATNE_LISTE!D99</f>
        <v>Savate</v>
      </c>
      <c r="E99" s="15" t="str">
        <f>ISPLATNE_LISTE!F99</f>
        <v>IV</v>
      </c>
      <c r="F99" s="130" t="e">
        <f>ISPLATNE_LISTE!#REF!</f>
        <v>#REF!</v>
      </c>
      <c r="G99" s="131" t="e">
        <f>SUM(ISPLATNE_LISTE!#REF!)</f>
        <v>#REF!</v>
      </c>
      <c r="H99" s="132"/>
      <c r="I99" s="131" t="e">
        <f t="shared" si="2"/>
        <v>#REF!</v>
      </c>
      <c r="J99" s="21" t="e">
        <f t="shared" si="3"/>
        <v>#REF!</v>
      </c>
      <c r="K99" s="142"/>
      <c r="L99" s="8"/>
      <c r="M99" s="8"/>
      <c r="N99" s="8"/>
      <c r="O99" s="8"/>
    </row>
    <row r="100" spans="1:15" x14ac:dyDescent="0.25">
      <c r="A100" s="7">
        <f>IF(ISBLANK(B100),"",COUNTA(B$2:$B100))</f>
        <v>99</v>
      </c>
      <c r="B100" s="54" t="str">
        <f>ISPLATNE_LISTE!B100</f>
        <v>Skijaški klub Nordis</v>
      </c>
      <c r="C100" s="14" t="str">
        <f>ISPLATNE_LISTE!C100</f>
        <v>Pojedinacni</v>
      </c>
      <c r="D100" s="14" t="str">
        <f>ISPLATNE_LISTE!D100</f>
        <v>Skijanje</v>
      </c>
      <c r="E100" s="15" t="str">
        <f>ISPLATNE_LISTE!F100</f>
        <v>-</v>
      </c>
      <c r="F100" s="130" t="e">
        <f>ISPLATNE_LISTE!#REF!</f>
        <v>#REF!</v>
      </c>
      <c r="G100" s="131" t="e">
        <f>SUM(ISPLATNE_LISTE!#REF!)</f>
        <v>#REF!</v>
      </c>
      <c r="H100" s="132"/>
      <c r="I100" s="131" t="e">
        <f t="shared" si="2"/>
        <v>#REF!</v>
      </c>
      <c r="J100" s="21" t="e">
        <f t="shared" si="3"/>
        <v>#REF!</v>
      </c>
      <c r="K100" s="142"/>
      <c r="L100" s="8"/>
      <c r="M100" s="8"/>
      <c r="N100" s="8"/>
      <c r="O100" s="8"/>
    </row>
    <row r="101" spans="1:15" x14ac:dyDescent="0.25">
      <c r="A101" s="7">
        <f>IF(ISBLANK(B101),"",COUNTA(B$2:$B101))</f>
        <v>100</v>
      </c>
      <c r="B101" s="54" t="str">
        <f>ISPLATNE_LISTE!B101</f>
        <v>Klub skokova u vodu Dupin</v>
      </c>
      <c r="C101" s="14" t="str">
        <f>ISPLATNE_LISTE!C101</f>
        <v>Pojedinacni</v>
      </c>
      <c r="D101" s="14" t="str">
        <f>ISPLATNE_LISTE!D101</f>
        <v>Skokovi u vodu</v>
      </c>
      <c r="E101" s="15" t="str">
        <f>ISPLATNE_LISTE!F101</f>
        <v>-</v>
      </c>
      <c r="F101" s="130" t="e">
        <f>ISPLATNE_LISTE!#REF!</f>
        <v>#REF!</v>
      </c>
      <c r="G101" s="131" t="e">
        <f>SUM(ISPLATNE_LISTE!#REF!)</f>
        <v>#REF!</v>
      </c>
      <c r="H101" s="132"/>
      <c r="I101" s="131" t="e">
        <f t="shared" si="2"/>
        <v>#REF!</v>
      </c>
      <c r="J101" s="21" t="e">
        <f t="shared" si="3"/>
        <v>#REF!</v>
      </c>
      <c r="K101" s="142"/>
      <c r="L101" s="8"/>
      <c r="M101" s="8"/>
      <c r="N101" s="8"/>
      <c r="O101" s="8"/>
    </row>
    <row r="102" spans="1:15" x14ac:dyDescent="0.25">
      <c r="A102" s="7">
        <f>IF(ISBLANK(B102),"",COUNTA(B$2:$B102))</f>
        <v>101</v>
      </c>
      <c r="B102" s="54" t="str">
        <f>ISPLATNE_LISTE!B102</f>
        <v>Plesni klub Lambada</v>
      </c>
      <c r="C102" s="14" t="str">
        <f>ISPLATNE_LISTE!C102</f>
        <v>Pojedinacni</v>
      </c>
      <c r="D102" s="14" t="str">
        <f>ISPLATNE_LISTE!D102</f>
        <v>Sportski ples</v>
      </c>
      <c r="E102" s="15" t="str">
        <f>ISPLATNE_LISTE!F102</f>
        <v>III</v>
      </c>
      <c r="F102" s="130" t="e">
        <f>ISPLATNE_LISTE!#REF!</f>
        <v>#REF!</v>
      </c>
      <c r="G102" s="131" t="e">
        <f>SUM(ISPLATNE_LISTE!#REF!)</f>
        <v>#REF!</v>
      </c>
      <c r="H102" s="132"/>
      <c r="I102" s="131" t="e">
        <f t="shared" si="2"/>
        <v>#REF!</v>
      </c>
      <c r="J102" s="21" t="e">
        <f t="shared" si="3"/>
        <v>#REF!</v>
      </c>
      <c r="K102" s="142"/>
      <c r="L102" s="8"/>
      <c r="M102" s="8"/>
      <c r="N102" s="8"/>
      <c r="O102" s="8"/>
    </row>
    <row r="103" spans="1:15" x14ac:dyDescent="0.25">
      <c r="A103" s="7">
        <f>IF(ISBLANK(B103),"",COUNTA(B$2:$B103))</f>
        <v>102</v>
      </c>
      <c r="B103" s="54" t="str">
        <f>ISPLATNE_LISTE!B103</f>
        <v>Plesni klub Lolita</v>
      </c>
      <c r="C103" s="14" t="str">
        <f>ISPLATNE_LISTE!C103</f>
        <v>Pojedinacni</v>
      </c>
      <c r="D103" s="14" t="str">
        <f>ISPLATNE_LISTE!D103</f>
        <v>Sportski ples</v>
      </c>
      <c r="E103" s="15" t="str">
        <f>ISPLATNE_LISTE!F103</f>
        <v>IV</v>
      </c>
      <c r="F103" s="130" t="e">
        <f>ISPLATNE_LISTE!#REF!</f>
        <v>#REF!</v>
      </c>
      <c r="G103" s="131" t="e">
        <f>SUM(ISPLATNE_LISTE!#REF!)</f>
        <v>#REF!</v>
      </c>
      <c r="H103" s="132"/>
      <c r="I103" s="131" t="e">
        <f t="shared" si="2"/>
        <v>#REF!</v>
      </c>
      <c r="J103" s="21" t="e">
        <f t="shared" si="3"/>
        <v>#REF!</v>
      </c>
      <c r="K103" s="142"/>
      <c r="L103" s="8"/>
      <c r="M103" s="8"/>
      <c r="N103" s="8"/>
      <c r="O103" s="8"/>
    </row>
    <row r="104" spans="1:15" x14ac:dyDescent="0.25">
      <c r="A104" s="7">
        <f>IF(ISBLANK(B104),"",COUNTA(B$2:$B104))</f>
        <v>103</v>
      </c>
      <c r="B104" s="54" t="str">
        <f>ISPLATNE_LISTE!B104</f>
        <v>Plesni klub Split</v>
      </c>
      <c r="C104" s="14" t="str">
        <f>ISPLATNE_LISTE!C104</f>
        <v>Pojedinacni</v>
      </c>
      <c r="D104" s="14" t="str">
        <f>ISPLATNE_LISTE!D104</f>
        <v>Sportski ples</v>
      </c>
      <c r="E104" s="15" t="str">
        <f>ISPLATNE_LISTE!F104</f>
        <v>II</v>
      </c>
      <c r="F104" s="130" t="e">
        <f>ISPLATNE_LISTE!#REF!</f>
        <v>#REF!</v>
      </c>
      <c r="G104" s="131" t="e">
        <f>SUM(ISPLATNE_LISTE!#REF!)</f>
        <v>#REF!</v>
      </c>
      <c r="H104" s="132"/>
      <c r="I104" s="131" t="e">
        <f t="shared" si="2"/>
        <v>#REF!</v>
      </c>
      <c r="J104" s="21" t="e">
        <f t="shared" si="3"/>
        <v>#REF!</v>
      </c>
      <c r="K104" s="142"/>
      <c r="L104" s="8"/>
      <c r="M104" s="8"/>
      <c r="N104" s="8"/>
      <c r="O104" s="8"/>
    </row>
    <row r="105" spans="1:15" x14ac:dyDescent="0.25">
      <c r="A105" s="7">
        <f>IF(ISBLANK(B105),"",COUNTA(B$2:$B105))</f>
        <v>104</v>
      </c>
      <c r="B105" s="54" t="str">
        <f>ISPLATNE_LISTE!B105</f>
        <v>Klub športskih ribolovaca Zenta</v>
      </c>
      <c r="C105" s="14" t="str">
        <f>ISPLATNE_LISTE!C105</f>
        <v>Pojedinacni</v>
      </c>
      <c r="D105" s="14" t="str">
        <f>ISPLATNE_LISTE!D105</f>
        <v>Sportski ribolov na moru</v>
      </c>
      <c r="E105" s="15" t="str">
        <f>ISPLATNE_LISTE!F105</f>
        <v>-</v>
      </c>
      <c r="F105" s="130" t="e">
        <f>ISPLATNE_LISTE!#REF!</f>
        <v>#REF!</v>
      </c>
      <c r="G105" s="131" t="e">
        <f>SUM(ISPLATNE_LISTE!#REF!)</f>
        <v>#REF!</v>
      </c>
      <c r="H105" s="132"/>
      <c r="I105" s="131" t="e">
        <f t="shared" si="2"/>
        <v>#REF!</v>
      </c>
      <c r="J105" s="21" t="e">
        <f t="shared" si="3"/>
        <v>#REF!</v>
      </c>
      <c r="K105" s="142"/>
      <c r="L105" s="8"/>
      <c r="M105" s="8"/>
      <c r="N105" s="8"/>
      <c r="O105" s="8"/>
    </row>
    <row r="106" spans="1:15" x14ac:dyDescent="0.25">
      <c r="A106" s="7">
        <f>IF(ISBLANK(B106),"",COUNTA(B$2:$B106))</f>
        <v>105</v>
      </c>
      <c r="B106" s="54" t="str">
        <f>ISPLATNE_LISTE!B106</f>
        <v>Športsko ribolovno društvo Žrnovnica</v>
      </c>
      <c r="C106" s="14" t="str">
        <f>ISPLATNE_LISTE!C106</f>
        <v>Pojedinacni</v>
      </c>
      <c r="D106" s="14" t="str">
        <f>ISPLATNE_LISTE!D106</f>
        <v>Sportski ribolov na slatkim vodama</v>
      </c>
      <c r="E106" s="15" t="str">
        <f>ISPLATNE_LISTE!F106</f>
        <v>-</v>
      </c>
      <c r="F106" s="130" t="e">
        <f>ISPLATNE_LISTE!#REF!</f>
        <v>#REF!</v>
      </c>
      <c r="G106" s="131" t="e">
        <f>SUM(ISPLATNE_LISTE!#REF!)</f>
        <v>#REF!</v>
      </c>
      <c r="H106" s="132"/>
      <c r="I106" s="131" t="e">
        <f t="shared" si="2"/>
        <v>#REF!</v>
      </c>
      <c r="J106" s="21" t="e">
        <f t="shared" si="3"/>
        <v>#REF!</v>
      </c>
      <c r="K106" s="142"/>
      <c r="L106" s="8"/>
      <c r="M106" s="8"/>
      <c r="N106" s="8"/>
      <c r="O106" s="8"/>
    </row>
    <row r="107" spans="1:15" x14ac:dyDescent="0.25">
      <c r="A107" s="7">
        <f>IF(ISBLANK(B107),"",COUNTA(B$2:$B107))</f>
        <v>106</v>
      </c>
      <c r="B107" s="54" t="str">
        <f>ISPLATNE_LISTE!B107</f>
        <v>Sportsko penjački klub CAF</v>
      </c>
      <c r="C107" s="14" t="str">
        <f>ISPLATNE_LISTE!C107</f>
        <v>Pojedinacni</v>
      </c>
      <c r="D107" s="14" t="str">
        <f>ISPLATNE_LISTE!D107</f>
        <v>Sportsko penjanje</v>
      </c>
      <c r="E107" s="15" t="str">
        <f>ISPLATNE_LISTE!F107</f>
        <v>-</v>
      </c>
      <c r="F107" s="130" t="e">
        <f>ISPLATNE_LISTE!#REF!</f>
        <v>#REF!</v>
      </c>
      <c r="G107" s="131" t="e">
        <f>SUM(ISPLATNE_LISTE!#REF!)</f>
        <v>#REF!</v>
      </c>
      <c r="H107" s="132"/>
      <c r="I107" s="131" t="e">
        <f t="shared" si="2"/>
        <v>#REF!</v>
      </c>
      <c r="J107" s="21" t="e">
        <f t="shared" si="3"/>
        <v>#REF!</v>
      </c>
      <c r="K107" s="142"/>
      <c r="L107" s="8"/>
      <c r="M107" s="8"/>
      <c r="N107" s="8"/>
      <c r="O107" s="8"/>
    </row>
    <row r="108" spans="1:15" x14ac:dyDescent="0.25">
      <c r="A108" s="7">
        <f>IF(ISBLANK(B108),"",COUNTA(B$2:$B108))</f>
        <v>107</v>
      </c>
      <c r="B108" s="54" t="str">
        <f>ISPLATNE_LISTE!B108</f>
        <v>Sportsko penjački klub Lapis</v>
      </c>
      <c r="C108" s="14" t="str">
        <f>ISPLATNE_LISTE!C108</f>
        <v>Pojedinacni</v>
      </c>
      <c r="D108" s="14" t="str">
        <f>ISPLATNE_LISTE!D108</f>
        <v>Sportsko penjanje</v>
      </c>
      <c r="E108" s="15" t="str">
        <f>ISPLATNE_LISTE!F108</f>
        <v>IV</v>
      </c>
      <c r="F108" s="130" t="e">
        <f>ISPLATNE_LISTE!#REF!</f>
        <v>#REF!</v>
      </c>
      <c r="G108" s="131" t="e">
        <f>SUM(ISPLATNE_LISTE!#REF!)</f>
        <v>#REF!</v>
      </c>
      <c r="H108" s="132"/>
      <c r="I108" s="131" t="e">
        <f t="shared" si="2"/>
        <v>#REF!</v>
      </c>
      <c r="J108" s="21" t="e">
        <f t="shared" si="3"/>
        <v>#REF!</v>
      </c>
      <c r="K108" s="142"/>
      <c r="L108" s="8"/>
      <c r="M108" s="8"/>
      <c r="N108" s="8"/>
      <c r="O108" s="8"/>
    </row>
    <row r="109" spans="1:15" x14ac:dyDescent="0.25">
      <c r="A109" s="7">
        <f>IF(ISBLANK(B109),"",COUNTA(B$2:$B109))</f>
        <v>108</v>
      </c>
      <c r="B109" s="54" t="str">
        <f>ISPLATNE_LISTE!B109</f>
        <v>Sportsko penjački klub Marulianus</v>
      </c>
      <c r="C109" s="14" t="str">
        <f>ISPLATNE_LISTE!C109</f>
        <v>Pojedinacni</v>
      </c>
      <c r="D109" s="14" t="str">
        <f>ISPLATNE_LISTE!D109</f>
        <v>Sportsko penjanje</v>
      </c>
      <c r="E109" s="15" t="str">
        <f>ISPLATNE_LISTE!F109</f>
        <v>III</v>
      </c>
      <c r="F109" s="130" t="e">
        <f>ISPLATNE_LISTE!#REF!</f>
        <v>#REF!</v>
      </c>
      <c r="G109" s="131" t="e">
        <f>SUM(ISPLATNE_LISTE!#REF!)</f>
        <v>#REF!</v>
      </c>
      <c r="H109" s="132"/>
      <c r="I109" s="131" t="e">
        <f t="shared" si="2"/>
        <v>#REF!</v>
      </c>
      <c r="J109" s="21" t="e">
        <f t="shared" si="3"/>
        <v>#REF!</v>
      </c>
      <c r="K109" s="142"/>
      <c r="L109" s="8"/>
      <c r="M109" s="8"/>
      <c r="N109" s="8"/>
      <c r="O109" s="8"/>
    </row>
    <row r="110" spans="1:15" x14ac:dyDescent="0.25">
      <c r="A110" s="7">
        <f>IF(ISBLANK(B110),"",COUNTA(B$2:$B110))</f>
        <v>109</v>
      </c>
      <c r="B110" s="54" t="str">
        <f>ISPLATNE_LISTE!B110</f>
        <v>Sportsko penjački klub Mosor</v>
      </c>
      <c r="C110" s="14" t="str">
        <f>ISPLATNE_LISTE!C110</f>
        <v>Pojedinacni</v>
      </c>
      <c r="D110" s="14" t="str">
        <f>ISPLATNE_LISTE!D110</f>
        <v>Sportsko penjanje</v>
      </c>
      <c r="E110" s="15" t="str">
        <f>ISPLATNE_LISTE!F110</f>
        <v>IV</v>
      </c>
      <c r="F110" s="130" t="e">
        <f>ISPLATNE_LISTE!#REF!</f>
        <v>#REF!</v>
      </c>
      <c r="G110" s="131" t="e">
        <f>SUM(ISPLATNE_LISTE!#REF!)</f>
        <v>#REF!</v>
      </c>
      <c r="H110" s="132"/>
      <c r="I110" s="131" t="e">
        <f t="shared" si="2"/>
        <v>#REF!</v>
      </c>
      <c r="J110" s="21" t="e">
        <f t="shared" si="3"/>
        <v>#REF!</v>
      </c>
      <c r="K110" s="142"/>
      <c r="L110" s="8"/>
      <c r="M110" s="8"/>
      <c r="N110" s="8"/>
      <c r="O110" s="8"/>
    </row>
    <row r="111" spans="1:15" x14ac:dyDescent="0.25">
      <c r="A111" s="7">
        <f>IF(ISBLANK(B111),"",COUNTA(B$2:$B111))</f>
        <v>110</v>
      </c>
      <c r="B111" s="54" t="str">
        <f>ISPLATNE_LISTE!B111</f>
        <v>Stolnoteniski klub Spin</v>
      </c>
      <c r="C111" s="14" t="str">
        <f>ISPLATNE_LISTE!C111</f>
        <v>Pojedinacni</v>
      </c>
      <c r="D111" s="14" t="str">
        <f>ISPLATNE_LISTE!D111</f>
        <v>Stolni tenis</v>
      </c>
      <c r="E111" s="15" t="str">
        <f>ISPLATNE_LISTE!F111</f>
        <v>-</v>
      </c>
      <c r="F111" s="130" t="e">
        <f>ISPLATNE_LISTE!#REF!</f>
        <v>#REF!</v>
      </c>
      <c r="G111" s="131" t="e">
        <f>SUM(ISPLATNE_LISTE!#REF!)</f>
        <v>#REF!</v>
      </c>
      <c r="H111" s="132"/>
      <c r="I111" s="131" t="e">
        <f t="shared" si="2"/>
        <v>#REF!</v>
      </c>
      <c r="J111" s="21" t="e">
        <f t="shared" si="3"/>
        <v>#REF!</v>
      </c>
      <c r="K111" s="142"/>
      <c r="L111" s="8"/>
      <c r="M111" s="8"/>
      <c r="N111" s="8"/>
      <c r="O111" s="8"/>
    </row>
    <row r="112" spans="1:15" x14ac:dyDescent="0.25">
      <c r="A112" s="7">
        <f>IF(ISBLANK(B112),"",COUNTA(B$2:$B112))</f>
        <v>111</v>
      </c>
      <c r="B112" s="54" t="str">
        <f>ISPLATNE_LISTE!B112</f>
        <v>Stolnoteniski klub Split</v>
      </c>
      <c r="C112" s="55" t="str">
        <f>ISPLATNE_LISTE!C112</f>
        <v>Pojedinacni</v>
      </c>
      <c r="D112" s="55" t="str">
        <f>ISPLATNE_LISTE!D112</f>
        <v>Stolni tenis</v>
      </c>
      <c r="E112" s="56" t="str">
        <f>ISPLATNE_LISTE!F112</f>
        <v>III</v>
      </c>
      <c r="F112" s="130" t="e">
        <f>ISPLATNE_LISTE!#REF!</f>
        <v>#REF!</v>
      </c>
      <c r="G112" s="131" t="e">
        <f>SUM(ISPLATNE_LISTE!#REF!)</f>
        <v>#REF!</v>
      </c>
      <c r="H112" s="132"/>
      <c r="I112" s="131" t="e">
        <f t="shared" si="2"/>
        <v>#REF!</v>
      </c>
      <c r="J112" s="21" t="e">
        <f t="shared" si="3"/>
        <v>#REF!</v>
      </c>
      <c r="K112" s="143"/>
      <c r="L112" s="8"/>
      <c r="M112" s="8"/>
      <c r="N112" s="8"/>
      <c r="O112" s="8"/>
    </row>
    <row r="113" spans="1:15" x14ac:dyDescent="0.25">
      <c r="A113" s="7">
        <f>IF(ISBLANK(B113),"",COUNTA(B$2:$B113))</f>
        <v>112</v>
      </c>
      <c r="B113" s="54" t="str">
        <f>ISPLATNE_LISTE!B113</f>
        <v>Streličarski klub Dalmacija</v>
      </c>
      <c r="C113" s="14" t="str">
        <f>ISPLATNE_LISTE!C113</f>
        <v>Pojedinacni</v>
      </c>
      <c r="D113" s="14" t="str">
        <f>ISPLATNE_LISTE!D113</f>
        <v>Streličarstvo</v>
      </c>
      <c r="E113" s="15" t="str">
        <f>ISPLATNE_LISTE!F113</f>
        <v>-</v>
      </c>
      <c r="F113" s="130" t="e">
        <f>ISPLATNE_LISTE!#REF!</f>
        <v>#REF!</v>
      </c>
      <c r="G113" s="131" t="e">
        <f>SUM(ISPLATNE_LISTE!#REF!)</f>
        <v>#REF!</v>
      </c>
      <c r="H113" s="132"/>
      <c r="I113" s="131" t="e">
        <f t="shared" si="2"/>
        <v>#REF!</v>
      </c>
      <c r="J113" s="21" t="e">
        <f t="shared" si="3"/>
        <v>#REF!</v>
      </c>
      <c r="K113" s="142"/>
      <c r="L113" s="8"/>
      <c r="M113" s="8"/>
      <c r="N113" s="8"/>
      <c r="O113" s="8"/>
    </row>
    <row r="114" spans="1:15" x14ac:dyDescent="0.25">
      <c r="A114" s="7">
        <f>IF(ISBLANK(B114),"",COUNTA(B$2:$B114))</f>
        <v>113</v>
      </c>
      <c r="B114" s="54" t="str">
        <f>ISPLATNE_LISTE!B114</f>
        <v>Streljački klub Centar</v>
      </c>
      <c r="C114" s="14" t="str">
        <f>ISPLATNE_LISTE!C114</f>
        <v>Pojedinacni</v>
      </c>
      <c r="D114" s="14" t="str">
        <f>ISPLATNE_LISTE!D114</f>
        <v>Streljastvo</v>
      </c>
      <c r="E114" s="15" t="str">
        <f>ISPLATNE_LISTE!F114</f>
        <v>III</v>
      </c>
      <c r="F114" s="130" t="e">
        <f>ISPLATNE_LISTE!#REF!</f>
        <v>#REF!</v>
      </c>
      <c r="G114" s="131" t="e">
        <f>SUM(ISPLATNE_LISTE!#REF!)</f>
        <v>#REF!</v>
      </c>
      <c r="H114" s="132"/>
      <c r="I114" s="131" t="e">
        <f t="shared" si="2"/>
        <v>#REF!</v>
      </c>
      <c r="J114" s="21" t="e">
        <f t="shared" si="3"/>
        <v>#REF!</v>
      </c>
      <c r="K114" s="142"/>
      <c r="L114" s="8"/>
      <c r="M114" s="8"/>
      <c r="N114" s="8"/>
      <c r="O114" s="8"/>
    </row>
    <row r="115" spans="1:15" x14ac:dyDescent="0.25">
      <c r="A115" s="7">
        <f>IF(ISBLANK(B115),"",COUNTA(B$2:$B115))</f>
        <v>114</v>
      </c>
      <c r="B115" s="54" t="str">
        <f>ISPLATNE_LISTE!B115</f>
        <v>Šahovski klub Bačvice</v>
      </c>
      <c r="C115" s="14" t="str">
        <f>ISPLATNE_LISTE!C115</f>
        <v>Pojedinacni</v>
      </c>
      <c r="D115" s="14" t="str">
        <f>ISPLATNE_LISTE!D115</f>
        <v>Šah</v>
      </c>
      <c r="E115" s="15" t="str">
        <f>ISPLATNE_LISTE!F115</f>
        <v>-</v>
      </c>
      <c r="F115" s="130" t="e">
        <f>ISPLATNE_LISTE!#REF!</f>
        <v>#REF!</v>
      </c>
      <c r="G115" s="131" t="e">
        <f>SUM(ISPLATNE_LISTE!#REF!)</f>
        <v>#REF!</v>
      </c>
      <c r="H115" s="132"/>
      <c r="I115" s="131" t="e">
        <f t="shared" si="2"/>
        <v>#REF!</v>
      </c>
      <c r="J115" s="21" t="e">
        <f t="shared" si="3"/>
        <v>#REF!</v>
      </c>
      <c r="K115" s="142"/>
      <c r="L115" s="8"/>
      <c r="M115" s="8"/>
      <c r="N115" s="8"/>
      <c r="O115" s="8"/>
    </row>
    <row r="116" spans="1:15" x14ac:dyDescent="0.25">
      <c r="A116" s="7">
        <f>IF(ISBLANK(B116),"",COUNTA(B$2:$B116))</f>
        <v>115</v>
      </c>
      <c r="B116" s="54" t="str">
        <f>ISPLATNE_LISTE!B116</f>
        <v>Šahovski klub Brda</v>
      </c>
      <c r="C116" s="14" t="str">
        <f>ISPLATNE_LISTE!C116</f>
        <v>Pojedinacni</v>
      </c>
      <c r="D116" s="14" t="str">
        <f>ISPLATNE_LISTE!D116</f>
        <v>Šah</v>
      </c>
      <c r="E116" s="15" t="str">
        <f>ISPLATNE_LISTE!F116</f>
        <v>IV</v>
      </c>
      <c r="F116" s="130" t="e">
        <f>ISPLATNE_LISTE!#REF!</f>
        <v>#REF!</v>
      </c>
      <c r="G116" s="131" t="e">
        <f>SUM(ISPLATNE_LISTE!#REF!)</f>
        <v>#REF!</v>
      </c>
      <c r="H116" s="132"/>
      <c r="I116" s="131" t="e">
        <f t="shared" si="2"/>
        <v>#REF!</v>
      </c>
      <c r="J116" s="21" t="e">
        <f t="shared" si="3"/>
        <v>#REF!</v>
      </c>
      <c r="K116" s="142"/>
      <c r="L116" s="8"/>
      <c r="M116" s="8"/>
      <c r="N116" s="8"/>
      <c r="O116" s="8"/>
    </row>
    <row r="117" spans="1:15" x14ac:dyDescent="0.25">
      <c r="A117" s="7">
        <f>IF(ISBLANK(B117),"",COUNTA(B$2:$B117))</f>
        <v>116</v>
      </c>
      <c r="B117" s="54" t="str">
        <f>ISPLATNE_LISTE!B117</f>
        <v>Šahovski klub Mornar</v>
      </c>
      <c r="C117" s="14" t="str">
        <f>ISPLATNE_LISTE!C117</f>
        <v>Pojedinacni</v>
      </c>
      <c r="D117" s="14" t="str">
        <f>ISPLATNE_LISTE!D117</f>
        <v>Šah</v>
      </c>
      <c r="E117" s="15" t="str">
        <f>ISPLATNE_LISTE!F117</f>
        <v>III</v>
      </c>
      <c r="F117" s="130" t="e">
        <f>ISPLATNE_LISTE!#REF!</f>
        <v>#REF!</v>
      </c>
      <c r="G117" s="131" t="e">
        <f>SUM(ISPLATNE_LISTE!#REF!)</f>
        <v>#REF!</v>
      </c>
      <c r="H117" s="132"/>
      <c r="I117" s="131" t="e">
        <f t="shared" si="2"/>
        <v>#REF!</v>
      </c>
      <c r="J117" s="21" t="e">
        <f t="shared" si="3"/>
        <v>#REF!</v>
      </c>
      <c r="K117" s="142"/>
      <c r="L117" s="8"/>
      <c r="M117" s="8"/>
      <c r="N117" s="8"/>
      <c r="O117" s="8"/>
    </row>
    <row r="118" spans="1:15" x14ac:dyDescent="0.25">
      <c r="A118" s="7">
        <f>IF(ISBLANK(B118),"",COUNTA(B$2:$B118))</f>
        <v>117</v>
      </c>
      <c r="B118" s="54" t="str">
        <f>ISPLATNE_LISTE!B118</f>
        <v>Šahovski klub Student</v>
      </c>
      <c r="C118" s="55" t="str">
        <f>ISPLATNE_LISTE!C118</f>
        <v>Pojedinacni</v>
      </c>
      <c r="D118" s="55" t="str">
        <f>ISPLATNE_LISTE!D118</f>
        <v>Šah</v>
      </c>
      <c r="E118" s="56" t="str">
        <f>ISPLATNE_LISTE!F118</f>
        <v>-</v>
      </c>
      <c r="F118" s="130" t="e">
        <f>ISPLATNE_LISTE!#REF!</f>
        <v>#REF!</v>
      </c>
      <c r="G118" s="131" t="e">
        <f>SUM(ISPLATNE_LISTE!#REF!)</f>
        <v>#REF!</v>
      </c>
      <c r="H118" s="132"/>
      <c r="I118" s="131" t="e">
        <f t="shared" si="2"/>
        <v>#REF!</v>
      </c>
      <c r="J118" s="21" t="e">
        <f t="shared" si="3"/>
        <v>#REF!</v>
      </c>
      <c r="K118" s="143"/>
      <c r="L118" s="8"/>
      <c r="M118" s="8"/>
      <c r="N118" s="8"/>
      <c r="O118" s="8"/>
    </row>
    <row r="119" spans="1:15" x14ac:dyDescent="0.25">
      <c r="A119" s="7">
        <f>IF(ISBLANK(B119),"",COUNTA(B$2:$B119))</f>
        <v>118</v>
      </c>
      <c r="B119" s="54" t="str">
        <f>ISPLATNE_LISTE!B119</f>
        <v>Muški taekwondo klub Marjan</v>
      </c>
      <c r="C119" s="14" t="str">
        <f>ISPLATNE_LISTE!C119</f>
        <v>Pojedinacni</v>
      </c>
      <c r="D119" s="14" t="str">
        <f>ISPLATNE_LISTE!D119</f>
        <v>Taekwondo</v>
      </c>
      <c r="E119" s="15" t="str">
        <f>ISPLATNE_LISTE!F119</f>
        <v>I</v>
      </c>
      <c r="F119" s="130" t="e">
        <f>ISPLATNE_LISTE!#REF!</f>
        <v>#REF!</v>
      </c>
      <c r="G119" s="131" t="e">
        <f>SUM(ISPLATNE_LISTE!#REF!)</f>
        <v>#REF!</v>
      </c>
      <c r="H119" s="132"/>
      <c r="I119" s="131" t="e">
        <f t="shared" si="2"/>
        <v>#REF!</v>
      </c>
      <c r="J119" s="21" t="e">
        <f t="shared" si="3"/>
        <v>#REF!</v>
      </c>
      <c r="K119" s="142"/>
      <c r="L119" s="8"/>
      <c r="M119" s="8"/>
      <c r="N119" s="8"/>
      <c r="O119" s="8"/>
    </row>
    <row r="120" spans="1:15" x14ac:dyDescent="0.25">
      <c r="A120" s="7">
        <f>IF(ISBLANK(B120),"",COUNTA(B$2:$B120))</f>
        <v>119</v>
      </c>
      <c r="B120" s="54" t="str">
        <f>ISPLATNE_LISTE!B120</f>
        <v>Taekwondo klub Energy</v>
      </c>
      <c r="C120" s="14" t="str">
        <f>ISPLATNE_LISTE!C120</f>
        <v>Pojedinacni</v>
      </c>
      <c r="D120" s="14" t="str">
        <f>ISPLATNE_LISTE!D120</f>
        <v>Taekwondo</v>
      </c>
      <c r="E120" s="15" t="str">
        <f>ISPLATNE_LISTE!F120</f>
        <v>IV</v>
      </c>
      <c r="F120" s="130" t="e">
        <f>ISPLATNE_LISTE!#REF!</f>
        <v>#REF!</v>
      </c>
      <c r="G120" s="131" t="e">
        <f>SUM(ISPLATNE_LISTE!#REF!)</f>
        <v>#REF!</v>
      </c>
      <c r="H120" s="132"/>
      <c r="I120" s="131" t="e">
        <f t="shared" si="2"/>
        <v>#REF!</v>
      </c>
      <c r="J120" s="21" t="e">
        <f t="shared" si="3"/>
        <v>#REF!</v>
      </c>
      <c r="K120" s="142"/>
      <c r="L120" s="8"/>
      <c r="M120" s="8"/>
      <c r="N120" s="8"/>
      <c r="O120" s="8"/>
    </row>
    <row r="121" spans="1:15" x14ac:dyDescent="0.25">
      <c r="A121" s="7">
        <f>IF(ISBLANK(B121),"",COUNTA(B$2:$B121))</f>
        <v>120</v>
      </c>
      <c r="B121" s="54" t="str">
        <f>ISPLATNE_LISTE!B121</f>
        <v>Taekwondo klub Galeb</v>
      </c>
      <c r="C121" s="14" t="str">
        <f>ISPLATNE_LISTE!C121</f>
        <v>Pojedinacni</v>
      </c>
      <c r="D121" s="14" t="str">
        <f>ISPLATNE_LISTE!D121</f>
        <v>Taekwondo</v>
      </c>
      <c r="E121" s="15" t="str">
        <f>ISPLATNE_LISTE!F121</f>
        <v>-</v>
      </c>
      <c r="F121" s="130" t="e">
        <f>ISPLATNE_LISTE!#REF!</f>
        <v>#REF!</v>
      </c>
      <c r="G121" s="131" t="e">
        <f>SUM(ISPLATNE_LISTE!#REF!)</f>
        <v>#REF!</v>
      </c>
      <c r="H121" s="132"/>
      <c r="I121" s="131" t="e">
        <f t="shared" si="2"/>
        <v>#REF!</v>
      </c>
      <c r="J121" s="21" t="e">
        <f t="shared" si="3"/>
        <v>#REF!</v>
      </c>
      <c r="K121" s="142"/>
      <c r="L121" s="8"/>
      <c r="M121" s="8"/>
      <c r="N121" s="8"/>
      <c r="O121" s="8"/>
    </row>
    <row r="122" spans="1:15" x14ac:dyDescent="0.25">
      <c r="A122" s="7">
        <f>IF(ISBLANK(B122),"",COUNTA(B$2:$B122))</f>
        <v>121</v>
      </c>
      <c r="B122" s="54" t="str">
        <f>ISPLATNE_LISTE!B122</f>
        <v>Taekwondo klub Lotus</v>
      </c>
      <c r="C122" s="14" t="str">
        <f>ISPLATNE_LISTE!C122</f>
        <v>Pojedinacni</v>
      </c>
      <c r="D122" s="14" t="str">
        <f>ISPLATNE_LISTE!D122</f>
        <v>Taekwondo</v>
      </c>
      <c r="E122" s="15" t="str">
        <f>ISPLATNE_LISTE!F122</f>
        <v>-</v>
      </c>
      <c r="F122" s="130" t="e">
        <f>ISPLATNE_LISTE!#REF!</f>
        <v>#REF!</v>
      </c>
      <c r="G122" s="131" t="e">
        <f>SUM(ISPLATNE_LISTE!#REF!)</f>
        <v>#REF!</v>
      </c>
      <c r="H122" s="132"/>
      <c r="I122" s="131" t="e">
        <f t="shared" si="2"/>
        <v>#REF!</v>
      </c>
      <c r="J122" s="21" t="e">
        <f t="shared" si="3"/>
        <v>#REF!</v>
      </c>
      <c r="K122" s="142"/>
      <c r="L122" s="8"/>
      <c r="M122" s="8"/>
      <c r="N122" s="8"/>
      <c r="O122" s="8"/>
    </row>
    <row r="123" spans="1:15" x14ac:dyDescent="0.25">
      <c r="A123" s="7">
        <f>IF(ISBLANK(B123),"",COUNTA(B$2:$B123))</f>
        <v>122</v>
      </c>
      <c r="B123" s="54" t="str">
        <f>ISPLATNE_LISTE!B123</f>
        <v>Taekwondo klub Marjan</v>
      </c>
      <c r="C123" s="55" t="str">
        <f>ISPLATNE_LISTE!C123</f>
        <v>Pojedinacni</v>
      </c>
      <c r="D123" s="55" t="str">
        <f>ISPLATNE_LISTE!D123</f>
        <v>Taekwondo</v>
      </c>
      <c r="E123" s="56" t="str">
        <f>ISPLATNE_LISTE!F123</f>
        <v>I</v>
      </c>
      <c r="F123" s="130" t="e">
        <f>ISPLATNE_LISTE!#REF!</f>
        <v>#REF!</v>
      </c>
      <c r="G123" s="131" t="e">
        <f>SUM(ISPLATNE_LISTE!#REF!)</f>
        <v>#REF!</v>
      </c>
      <c r="H123" s="132"/>
      <c r="I123" s="131" t="e">
        <f t="shared" si="2"/>
        <v>#REF!</v>
      </c>
      <c r="J123" s="21" t="e">
        <f t="shared" si="3"/>
        <v>#REF!</v>
      </c>
      <c r="K123" s="143"/>
      <c r="L123" s="8"/>
      <c r="M123" s="8"/>
      <c r="N123" s="8"/>
      <c r="O123" s="8"/>
    </row>
    <row r="124" spans="1:15" x14ac:dyDescent="0.25">
      <c r="A124" s="7">
        <f>IF(ISBLANK(B124),"",COUNTA(B$2:$B124))</f>
        <v>123</v>
      </c>
      <c r="B124" s="54" t="str">
        <f>ISPLATNE_LISTE!B124</f>
        <v>Taekwondo klub Monter</v>
      </c>
      <c r="C124" s="51" t="str">
        <f>ISPLATNE_LISTE!C124</f>
        <v>Pojedinacni</v>
      </c>
      <c r="D124" s="51" t="str">
        <f>ISPLATNE_LISTE!D124</f>
        <v>Taekwondo</v>
      </c>
      <c r="E124" s="52" t="str">
        <f>ISPLATNE_LISTE!F124</f>
        <v>II</v>
      </c>
      <c r="F124" s="130" t="e">
        <f>ISPLATNE_LISTE!#REF!</f>
        <v>#REF!</v>
      </c>
      <c r="G124" s="131" t="e">
        <f>SUM(ISPLATNE_LISTE!#REF!)</f>
        <v>#REF!</v>
      </c>
      <c r="H124" s="132"/>
      <c r="I124" s="131" t="e">
        <f t="shared" si="2"/>
        <v>#REF!</v>
      </c>
      <c r="J124" s="21" t="e">
        <f t="shared" si="3"/>
        <v>#REF!</v>
      </c>
      <c r="K124" s="144"/>
      <c r="L124" s="8"/>
      <c r="M124" s="8"/>
      <c r="N124" s="8"/>
      <c r="O124" s="8"/>
    </row>
    <row r="125" spans="1:15" x14ac:dyDescent="0.25">
      <c r="A125" s="7">
        <f>IF(ISBLANK(B125),"",COUNTA(B$2:$B125))</f>
        <v>124</v>
      </c>
      <c r="B125" s="54" t="str">
        <f>ISPLATNE_LISTE!B125</f>
        <v>Taekwondo klub St kwan</v>
      </c>
      <c r="C125" s="55" t="str">
        <f>ISPLATNE_LISTE!C125</f>
        <v>Pojedinacni</v>
      </c>
      <c r="D125" s="55" t="str">
        <f>ISPLATNE_LISTE!D125</f>
        <v>Taekwondo</v>
      </c>
      <c r="E125" s="56" t="str">
        <f>ISPLATNE_LISTE!F125</f>
        <v>IV</v>
      </c>
      <c r="F125" s="130" t="e">
        <f>ISPLATNE_LISTE!#REF!</f>
        <v>#REF!</v>
      </c>
      <c r="G125" s="131" t="e">
        <f>SUM(ISPLATNE_LISTE!#REF!)</f>
        <v>#REF!</v>
      </c>
      <c r="H125" s="132"/>
      <c r="I125" s="131" t="e">
        <f t="shared" si="2"/>
        <v>#REF!</v>
      </c>
      <c r="J125" s="21" t="e">
        <f t="shared" si="3"/>
        <v>#REF!</v>
      </c>
      <c r="K125" s="143"/>
      <c r="L125" s="8"/>
      <c r="M125" s="8"/>
      <c r="N125" s="8"/>
      <c r="O125" s="8"/>
    </row>
    <row r="126" spans="1:15" x14ac:dyDescent="0.25">
      <c r="A126" s="7">
        <f>IF(ISBLANK(B126),"",COUNTA(B$2:$B126))</f>
        <v>125</v>
      </c>
      <c r="B126" s="54" t="str">
        <f>ISPLATNE_LISTE!B126</f>
        <v>Klub tajlandskog boksa Flash</v>
      </c>
      <c r="C126" s="14" t="str">
        <f>ISPLATNE_LISTE!C126</f>
        <v>Pojedinacni</v>
      </c>
      <c r="D126" s="14" t="str">
        <f>ISPLATNE_LISTE!D126</f>
        <v>Tajlandski boks</v>
      </c>
      <c r="E126" s="15" t="str">
        <f>ISPLATNE_LISTE!F126</f>
        <v>IV</v>
      </c>
      <c r="F126" s="130" t="e">
        <f>ISPLATNE_LISTE!#REF!</f>
        <v>#REF!</v>
      </c>
      <c r="G126" s="131" t="e">
        <f>SUM(ISPLATNE_LISTE!#REF!)</f>
        <v>#REF!</v>
      </c>
      <c r="H126" s="132"/>
      <c r="I126" s="131" t="e">
        <f t="shared" si="2"/>
        <v>#REF!</v>
      </c>
      <c r="J126" s="21" t="e">
        <f t="shared" si="3"/>
        <v>#REF!</v>
      </c>
      <c r="K126" s="142"/>
      <c r="L126" s="8"/>
      <c r="M126" s="8"/>
      <c r="N126" s="8"/>
      <c r="O126" s="8"/>
    </row>
    <row r="127" spans="1:15" x14ac:dyDescent="0.25">
      <c r="A127" s="7">
        <f>IF(ISBLANK(B127),"",COUNTA(B$2:$B127))</f>
        <v>126</v>
      </c>
      <c r="B127" s="54" t="str">
        <f>ISPLATNE_LISTE!B127</f>
        <v>Klub tajlandskog boksa Marjan</v>
      </c>
      <c r="C127" s="55" t="str">
        <f>ISPLATNE_LISTE!C127</f>
        <v>Pojedinacni</v>
      </c>
      <c r="D127" s="55" t="str">
        <f>ISPLATNE_LISTE!D127</f>
        <v>Tajlandski boks</v>
      </c>
      <c r="E127" s="56" t="str">
        <f>ISPLATNE_LISTE!F127</f>
        <v>-</v>
      </c>
      <c r="F127" s="130" t="e">
        <f>ISPLATNE_LISTE!#REF!</f>
        <v>#REF!</v>
      </c>
      <c r="G127" s="131" t="e">
        <f>SUM(ISPLATNE_LISTE!#REF!)</f>
        <v>#REF!</v>
      </c>
      <c r="H127" s="132"/>
      <c r="I127" s="131" t="e">
        <f t="shared" si="2"/>
        <v>#REF!</v>
      </c>
      <c r="J127" s="21" t="e">
        <f t="shared" si="3"/>
        <v>#REF!</v>
      </c>
      <c r="K127" s="143"/>
      <c r="L127" s="8"/>
      <c r="M127" s="8"/>
      <c r="N127" s="8"/>
      <c r="O127" s="8"/>
    </row>
    <row r="128" spans="1:15" x14ac:dyDescent="0.25">
      <c r="A128" s="7">
        <f>IF(ISBLANK(B128),"",COUNTA(B$2:$B128))</f>
        <v>127</v>
      </c>
      <c r="B128" s="54" t="str">
        <f>ISPLATNE_LISTE!B128</f>
        <v>Klub tajlandskog boksa Marjan 1975</v>
      </c>
      <c r="C128" s="14" t="str">
        <f>ISPLATNE_LISTE!C128</f>
        <v>Pojedinacni</v>
      </c>
      <c r="D128" s="14" t="str">
        <f>ISPLATNE_LISTE!D128</f>
        <v>Tajlandski boks</v>
      </c>
      <c r="E128" s="15" t="str">
        <f>ISPLATNE_LISTE!F128</f>
        <v>-</v>
      </c>
      <c r="F128" s="130" t="e">
        <f>ISPLATNE_LISTE!#REF!</f>
        <v>#REF!</v>
      </c>
      <c r="G128" s="131" t="e">
        <f>SUM(ISPLATNE_LISTE!#REF!)</f>
        <v>#REF!</v>
      </c>
      <c r="H128" s="132"/>
      <c r="I128" s="131" t="e">
        <f t="shared" si="2"/>
        <v>#REF!</v>
      </c>
      <c r="J128" s="21" t="e">
        <f t="shared" si="3"/>
        <v>#REF!</v>
      </c>
      <c r="K128" s="142"/>
      <c r="L128" s="8"/>
      <c r="M128" s="8"/>
      <c r="N128" s="8"/>
      <c r="O128" s="8"/>
    </row>
    <row r="129" spans="1:15" x14ac:dyDescent="0.25">
      <c r="A129" s="7">
        <f>IF(ISBLANK(B129),"",COUNTA(B$2:$B129))</f>
        <v>128</v>
      </c>
      <c r="B129" s="54" t="str">
        <f>ISPLATNE_LISTE!B129</f>
        <v>Klub tajlandskog boksa Marjan 2015</v>
      </c>
      <c r="C129" s="55" t="str">
        <f>ISPLATNE_LISTE!C129</f>
        <v>Pojedinacni</v>
      </c>
      <c r="D129" s="55" t="str">
        <f>ISPLATNE_LISTE!D129</f>
        <v>Tajlandski boks</v>
      </c>
      <c r="E129" s="56" t="str">
        <f>ISPLATNE_LISTE!F129</f>
        <v>-</v>
      </c>
      <c r="F129" s="130" t="e">
        <f>ISPLATNE_LISTE!#REF!</f>
        <v>#REF!</v>
      </c>
      <c r="G129" s="131" t="e">
        <f>SUM(ISPLATNE_LISTE!#REF!)</f>
        <v>#REF!</v>
      </c>
      <c r="H129" s="132"/>
      <c r="I129" s="131" t="e">
        <f t="shared" ref="I129:I138" si="4">H129-G129</f>
        <v>#REF!</v>
      </c>
      <c r="J129" s="21" t="e">
        <f t="shared" ref="J129:J138" si="5">IF(G129=0,0,H129/G129)</f>
        <v>#REF!</v>
      </c>
      <c r="K129" s="143"/>
      <c r="L129" s="8"/>
      <c r="M129" s="8"/>
      <c r="N129" s="8"/>
      <c r="O129" s="8"/>
    </row>
    <row r="130" spans="1:15" x14ac:dyDescent="0.25">
      <c r="A130" s="7">
        <f>IF(ISBLANK(B130),"",COUNTA(B$2:$B130))</f>
        <v>129</v>
      </c>
      <c r="B130" s="54" t="str">
        <f>ISPLATNE_LISTE!B130</f>
        <v>Klub tajlandskog boksa Split</v>
      </c>
      <c r="C130" s="14" t="str">
        <f>ISPLATNE_LISTE!C130</f>
        <v>Pojedinacni</v>
      </c>
      <c r="D130" s="14" t="str">
        <f>ISPLATNE_LISTE!D130</f>
        <v>Tajlandski boks</v>
      </c>
      <c r="E130" s="15" t="str">
        <f>ISPLATNE_LISTE!F130</f>
        <v>III</v>
      </c>
      <c r="F130" s="130" t="e">
        <f>ISPLATNE_LISTE!#REF!</f>
        <v>#REF!</v>
      </c>
      <c r="G130" s="131" t="e">
        <f>SUM(ISPLATNE_LISTE!#REF!)</f>
        <v>#REF!</v>
      </c>
      <c r="H130" s="132"/>
      <c r="I130" s="131" t="e">
        <f t="shared" si="4"/>
        <v>#REF!</v>
      </c>
      <c r="J130" s="21" t="e">
        <f t="shared" si="5"/>
        <v>#REF!</v>
      </c>
      <c r="K130" s="142"/>
      <c r="L130" s="8"/>
      <c r="M130" s="8"/>
      <c r="N130" s="8"/>
      <c r="O130" s="8"/>
    </row>
    <row r="131" spans="1:15" x14ac:dyDescent="0.25">
      <c r="A131" s="7">
        <f>IF(ISBLANK(B131),"",COUNTA(B$2:$B131))</f>
        <v>130</v>
      </c>
      <c r="B131" s="54" t="str">
        <f>ISPLATNE_LISTE!B131</f>
        <v>Tenis kamp Stobreč</v>
      </c>
      <c r="C131" s="14" t="str">
        <f>ISPLATNE_LISTE!C131</f>
        <v>Pojedinacni</v>
      </c>
      <c r="D131" s="14" t="str">
        <f>ISPLATNE_LISTE!D131</f>
        <v>Tenis</v>
      </c>
      <c r="E131" s="15" t="str">
        <f>ISPLATNE_LISTE!F131</f>
        <v>-</v>
      </c>
      <c r="F131" s="130" t="e">
        <f>ISPLATNE_LISTE!#REF!</f>
        <v>#REF!</v>
      </c>
      <c r="G131" s="131" t="e">
        <f>SUM(ISPLATNE_LISTE!#REF!)</f>
        <v>#REF!</v>
      </c>
      <c r="H131" s="132"/>
      <c r="I131" s="131" t="e">
        <f t="shared" si="4"/>
        <v>#REF!</v>
      </c>
      <c r="J131" s="21" t="e">
        <f t="shared" si="5"/>
        <v>#REF!</v>
      </c>
      <c r="K131" s="142"/>
      <c r="L131" s="8"/>
      <c r="M131" s="8"/>
      <c r="N131" s="8"/>
      <c r="O131" s="8"/>
    </row>
    <row r="132" spans="1:15" x14ac:dyDescent="0.25">
      <c r="A132" s="7">
        <f>IF(ISBLANK(B132),"",COUNTA(B$2:$B132))</f>
        <v>131</v>
      </c>
      <c r="B132" s="54" t="str">
        <f>ISPLATNE_LISTE!B132</f>
        <v>Tenis klub Pomak</v>
      </c>
      <c r="C132" s="14" t="str">
        <f>ISPLATNE_LISTE!C132</f>
        <v>Pojedinacni</v>
      </c>
      <c r="D132" s="14" t="str">
        <f>ISPLATNE_LISTE!D132</f>
        <v>Tenis</v>
      </c>
      <c r="E132" s="15" t="str">
        <f>ISPLATNE_LISTE!F132</f>
        <v>II</v>
      </c>
      <c r="F132" s="130" t="e">
        <f>ISPLATNE_LISTE!#REF!</f>
        <v>#REF!</v>
      </c>
      <c r="G132" s="131" t="e">
        <f>SUM(ISPLATNE_LISTE!#REF!)</f>
        <v>#REF!</v>
      </c>
      <c r="H132" s="132"/>
      <c r="I132" s="131" t="e">
        <f t="shared" si="4"/>
        <v>#REF!</v>
      </c>
      <c r="J132" s="21" t="e">
        <f t="shared" si="5"/>
        <v>#REF!</v>
      </c>
      <c r="K132" s="142"/>
      <c r="L132" s="8"/>
      <c r="M132" s="8"/>
      <c r="N132" s="8"/>
      <c r="O132" s="8"/>
    </row>
    <row r="133" spans="1:15" x14ac:dyDescent="0.25">
      <c r="A133" s="7">
        <f>IF(ISBLANK(B133),"",COUNTA(B$2:$B133))</f>
        <v>132</v>
      </c>
      <c r="B133" s="54" t="str">
        <f>ISPLATNE_LISTE!B133</f>
        <v>Tenis klub Split 1950</v>
      </c>
      <c r="C133" s="14" t="str">
        <f>ISPLATNE_LISTE!C133</f>
        <v>Pojedinacni</v>
      </c>
      <c r="D133" s="14" t="str">
        <f>ISPLATNE_LISTE!D133</f>
        <v>Tenis</v>
      </c>
      <c r="E133" s="15" t="str">
        <f>ISPLATNE_LISTE!F133</f>
        <v>I</v>
      </c>
      <c r="F133" s="130" t="e">
        <f>ISPLATNE_LISTE!#REF!</f>
        <v>#REF!</v>
      </c>
      <c r="G133" s="131" t="e">
        <f>SUM(ISPLATNE_LISTE!#REF!)</f>
        <v>#REF!</v>
      </c>
      <c r="H133" s="132"/>
      <c r="I133" s="131" t="e">
        <f t="shared" si="4"/>
        <v>#REF!</v>
      </c>
      <c r="J133" s="21" t="e">
        <f t="shared" si="5"/>
        <v>#REF!</v>
      </c>
      <c r="K133" s="142"/>
      <c r="L133" s="8"/>
      <c r="M133" s="8"/>
      <c r="N133" s="8"/>
      <c r="O133" s="8"/>
    </row>
    <row r="134" spans="1:15" x14ac:dyDescent="0.25">
      <c r="A134" s="7">
        <f>IF(ISBLANK(B134),"",COUNTA(B$2:$B134))</f>
        <v>133</v>
      </c>
      <c r="B134" s="54" t="str">
        <f>ISPLATNE_LISTE!B134</f>
        <v>Triatlon klub Split</v>
      </c>
      <c r="C134" s="14" t="str">
        <f>ISPLATNE_LISTE!C134</f>
        <v>Pojedinacni</v>
      </c>
      <c r="D134" s="14" t="str">
        <f>ISPLATNE_LISTE!D134</f>
        <v>Triatlon</v>
      </c>
      <c r="E134" s="15" t="str">
        <f>ISPLATNE_LISTE!F134</f>
        <v>III</v>
      </c>
      <c r="F134" s="130" t="e">
        <f>ISPLATNE_LISTE!#REF!</f>
        <v>#REF!</v>
      </c>
      <c r="G134" s="131" t="e">
        <f>SUM(ISPLATNE_LISTE!#REF!)</f>
        <v>#REF!</v>
      </c>
      <c r="H134" s="132"/>
      <c r="I134" s="131" t="e">
        <f t="shared" si="4"/>
        <v>#REF!</v>
      </c>
      <c r="J134" s="21" t="e">
        <f t="shared" si="5"/>
        <v>#REF!</v>
      </c>
      <c r="K134" s="142"/>
      <c r="L134" s="8"/>
      <c r="M134" s="8"/>
      <c r="N134" s="8"/>
      <c r="O134" s="8"/>
    </row>
    <row r="135" spans="1:15" x14ac:dyDescent="0.25">
      <c r="A135" s="7">
        <f>IF(ISBLANK(B135),"",COUNTA(B$2:$B135))</f>
        <v>134</v>
      </c>
      <c r="B135" s="54" t="str">
        <f>ISPLATNE_LISTE!B135</f>
        <v>Klub umjetničkog plivanja Dolfina</v>
      </c>
      <c r="C135" s="55" t="str">
        <f>ISPLATNE_LISTE!C135</f>
        <v>Pojedinacni</v>
      </c>
      <c r="D135" s="55" t="str">
        <f>ISPLATNE_LISTE!D135</f>
        <v>Umjetničko plivanje</v>
      </c>
      <c r="E135" s="56" t="str">
        <f>ISPLATNE_LISTE!F135</f>
        <v>III</v>
      </c>
      <c r="F135" s="130" t="e">
        <f>ISPLATNE_LISTE!#REF!</f>
        <v>#REF!</v>
      </c>
      <c r="G135" s="131" t="e">
        <f>SUM(ISPLATNE_LISTE!#REF!)</f>
        <v>#REF!</v>
      </c>
      <c r="H135" s="132"/>
      <c r="I135" s="131" t="e">
        <f t="shared" si="4"/>
        <v>#REF!</v>
      </c>
      <c r="J135" s="21" t="e">
        <f t="shared" si="5"/>
        <v>#REF!</v>
      </c>
      <c r="K135" s="143"/>
      <c r="L135" s="8"/>
      <c r="M135" s="8"/>
      <c r="N135" s="8"/>
      <c r="O135" s="8"/>
    </row>
    <row r="136" spans="1:15" x14ac:dyDescent="0.25">
      <c r="A136" s="7">
        <f>IF(ISBLANK(B136),"",COUNTA(B$2:$B136))</f>
        <v>135</v>
      </c>
      <c r="B136" s="54" t="str">
        <f>ISPLATNE_LISTE!B136</f>
        <v>Omladinski Vaterpolski klub Split</v>
      </c>
      <c r="C136" s="14" t="str">
        <f>ISPLATNE_LISTE!C136</f>
        <v>Ekipni</v>
      </c>
      <c r="D136" s="14" t="str">
        <f>ISPLATNE_LISTE!D136</f>
        <v>Vaterpolo</v>
      </c>
      <c r="E136" s="15" t="str">
        <f>ISPLATNE_LISTE!F136</f>
        <v>II</v>
      </c>
      <c r="F136" s="130" t="e">
        <f>ISPLATNE_LISTE!#REF!</f>
        <v>#REF!</v>
      </c>
      <c r="G136" s="131" t="e">
        <f>SUM(ISPLATNE_LISTE!#REF!)</f>
        <v>#REF!</v>
      </c>
      <c r="H136" s="132"/>
      <c r="I136" s="131" t="e">
        <f t="shared" si="4"/>
        <v>#REF!</v>
      </c>
      <c r="J136" s="21" t="e">
        <f t="shared" si="5"/>
        <v>#REF!</v>
      </c>
      <c r="K136" s="142"/>
      <c r="L136" s="8"/>
      <c r="M136" s="8"/>
      <c r="N136" s="8"/>
      <c r="O136" s="8"/>
    </row>
    <row r="137" spans="1:15" x14ac:dyDescent="0.25">
      <c r="A137" s="7">
        <f>IF(ISBLANK(B137),"",COUNTA(B$2:$B137))</f>
        <v>136</v>
      </c>
      <c r="B137" s="54" t="str">
        <f>ISPLATNE_LISTE!B137</f>
        <v>Vaterpolo klub POŠK 1937</v>
      </c>
      <c r="C137" s="55" t="str">
        <f>ISPLATNE_LISTE!C137</f>
        <v>Ekipni</v>
      </c>
      <c r="D137" s="55" t="str">
        <f>ISPLATNE_LISTE!D137</f>
        <v>Vaterpolo</v>
      </c>
      <c r="E137" s="56" t="str">
        <f>ISPLATNE_LISTE!F137</f>
        <v>II</v>
      </c>
      <c r="F137" s="130" t="e">
        <f>ISPLATNE_LISTE!#REF!</f>
        <v>#REF!</v>
      </c>
      <c r="G137" s="131" t="e">
        <f>SUM(ISPLATNE_LISTE!#REF!)</f>
        <v>#REF!</v>
      </c>
      <c r="H137" s="132"/>
      <c r="I137" s="131" t="e">
        <f t="shared" si="4"/>
        <v>#REF!</v>
      </c>
      <c r="J137" s="21" t="e">
        <f t="shared" si="5"/>
        <v>#REF!</v>
      </c>
      <c r="K137" s="143"/>
      <c r="L137" s="8"/>
      <c r="M137" s="8"/>
      <c r="N137" s="8"/>
      <c r="O137" s="8"/>
    </row>
    <row r="138" spans="1:15" x14ac:dyDescent="0.25">
      <c r="A138" s="7">
        <f>IF(ISBLANK(B138),"",COUNTA(B$2:$B138))</f>
        <v>137</v>
      </c>
      <c r="B138" s="54" t="str">
        <f>ISPLATNE_LISTE!B138</f>
        <v>Vaterpolski klub Jadran</v>
      </c>
      <c r="C138" s="14" t="str">
        <f>ISPLATNE_LISTE!C138</f>
        <v>Ekipni</v>
      </c>
      <c r="D138" s="14" t="str">
        <f>ISPLATNE_LISTE!D138</f>
        <v>Vaterpolo</v>
      </c>
      <c r="E138" s="15" t="str">
        <f>ISPLATNE_LISTE!F138</f>
        <v>I</v>
      </c>
      <c r="F138" s="130" t="e">
        <f>ISPLATNE_LISTE!#REF!</f>
        <v>#REF!</v>
      </c>
      <c r="G138" s="131" t="e">
        <f>SUM(ISPLATNE_LISTE!#REF!)</f>
        <v>#REF!</v>
      </c>
      <c r="H138" s="132"/>
      <c r="I138" s="131" t="e">
        <f t="shared" si="4"/>
        <v>#REF!</v>
      </c>
      <c r="J138" s="21" t="e">
        <f t="shared" si="5"/>
        <v>#REF!</v>
      </c>
      <c r="K138" s="142"/>
      <c r="L138" s="8"/>
      <c r="M138" s="8"/>
      <c r="N138" s="8"/>
      <c r="O138" s="8"/>
    </row>
    <row r="139" spans="1:15" x14ac:dyDescent="0.25">
      <c r="A139" s="7">
        <f>IF(ISBLANK(B139),"",COUNTA(B$2:$B139))</f>
        <v>138</v>
      </c>
      <c r="B139" s="54" t="str">
        <f>ISPLATNE_LISTE!B139</f>
        <v>Vaterpolski klub Mornar</v>
      </c>
      <c r="C139" s="14" t="str">
        <f>ISPLATNE_LISTE!C139</f>
        <v>Ekipni</v>
      </c>
      <c r="D139" s="14" t="str">
        <f>ISPLATNE_LISTE!D139</f>
        <v>Vaterpolo</v>
      </c>
      <c r="E139" s="15" t="str">
        <f>ISPLATNE_LISTE!F139</f>
        <v>I</v>
      </c>
      <c r="F139" s="130" t="e">
        <f>ISPLATNE_LISTE!#REF!</f>
        <v>#REF!</v>
      </c>
      <c r="G139" s="131" t="e">
        <f>SUM(ISPLATNE_LISTE!#REF!)</f>
        <v>#REF!</v>
      </c>
      <c r="H139" s="132"/>
      <c r="I139" s="131" t="e">
        <f t="shared" ref="I139:I145" si="6">H139-G139</f>
        <v>#REF!</v>
      </c>
      <c r="J139" s="21" t="e">
        <f t="shared" ref="J139:J145" si="7">IF(G139=0,0,H139/G139)</f>
        <v>#REF!</v>
      </c>
      <c r="K139" s="143"/>
      <c r="L139" s="8"/>
      <c r="M139" s="8"/>
      <c r="N139" s="8"/>
      <c r="O139" s="8"/>
    </row>
    <row r="140" spans="1:15" x14ac:dyDescent="0.25">
      <c r="A140" s="7">
        <f>IF(ISBLANK(B140),"",COUNTA(B$2:$B140))</f>
        <v>139</v>
      </c>
      <c r="B140" s="54" t="str">
        <f>ISPLATNE_LISTE!B140</f>
        <v>Hrvatski veslački klub Gusar</v>
      </c>
      <c r="C140" s="14" t="str">
        <f>ISPLATNE_LISTE!C140</f>
        <v>Pojedinacni</v>
      </c>
      <c r="D140" s="14" t="str">
        <f>ISPLATNE_LISTE!D140</f>
        <v>Veslanje</v>
      </c>
      <c r="E140" s="15" t="str">
        <f>ISPLATNE_LISTE!F140</f>
        <v>II</v>
      </c>
      <c r="F140" s="130" t="e">
        <f>ISPLATNE_LISTE!#REF!</f>
        <v>#REF!</v>
      </c>
      <c r="G140" s="131" t="e">
        <f>SUM(ISPLATNE_LISTE!#REF!)</f>
        <v>#REF!</v>
      </c>
      <c r="H140" s="132"/>
      <c r="I140" s="131" t="e">
        <f t="shared" si="6"/>
        <v>#REF!</v>
      </c>
      <c r="J140" s="21" t="e">
        <f t="shared" si="7"/>
        <v>#REF!</v>
      </c>
      <c r="K140" s="142"/>
      <c r="L140" s="8"/>
      <c r="M140" s="8"/>
      <c r="N140" s="8"/>
      <c r="O140" s="8"/>
    </row>
    <row r="141" spans="1:15" x14ac:dyDescent="0.25">
      <c r="A141" s="7">
        <f>IF(ISBLANK(B141),"",COUNTA(B$2:$B141))</f>
        <v>140</v>
      </c>
      <c r="B141" s="54" t="str">
        <f>ISPLATNE_LISTE!B141</f>
        <v>Hrvatski veslački klub Mornar</v>
      </c>
      <c r="C141" s="14" t="str">
        <f>ISPLATNE_LISTE!C141</f>
        <v>Pojedinacni</v>
      </c>
      <c r="D141" s="14" t="str">
        <f>ISPLATNE_LISTE!D141</f>
        <v>Veslanje</v>
      </c>
      <c r="E141" s="15" t="str">
        <f>ISPLATNE_LISTE!F141</f>
        <v>II</v>
      </c>
      <c r="F141" s="130" t="e">
        <f>ISPLATNE_LISTE!#REF!</f>
        <v>#REF!</v>
      </c>
      <c r="G141" s="131" t="e">
        <f>SUM(ISPLATNE_LISTE!#REF!)</f>
        <v>#REF!</v>
      </c>
      <c r="H141" s="132"/>
      <c r="I141" s="131" t="e">
        <f t="shared" si="6"/>
        <v>#REF!</v>
      </c>
      <c r="J141" s="21" t="e">
        <f t="shared" si="7"/>
        <v>#REF!</v>
      </c>
      <c r="K141" s="143"/>
      <c r="L141" s="8"/>
      <c r="M141" s="8"/>
      <c r="N141" s="8"/>
      <c r="O141" s="8"/>
    </row>
    <row r="142" spans="1:15" x14ac:dyDescent="0.25">
      <c r="A142" s="7">
        <f>IF(ISBLANK(B142),"",COUNTA(B$2:$B142))</f>
        <v>141</v>
      </c>
      <c r="B142" s="54" t="str">
        <f>ISPLATNE_LISTE!B142</f>
        <v>Veslački klub Val</v>
      </c>
      <c r="C142" s="14" t="str">
        <f>ISPLATNE_LISTE!C142</f>
        <v>Pojedinacni</v>
      </c>
      <c r="D142" s="14" t="str">
        <f>ISPLATNE_LISTE!D142</f>
        <v>Veslanje</v>
      </c>
      <c r="E142" s="15" t="str">
        <f>ISPLATNE_LISTE!F142</f>
        <v>-</v>
      </c>
      <c r="F142" s="130" t="e">
        <f>ISPLATNE_LISTE!#REF!</f>
        <v>#REF!</v>
      </c>
      <c r="G142" s="131" t="e">
        <f>SUM(ISPLATNE_LISTE!#REF!)</f>
        <v>#REF!</v>
      </c>
      <c r="H142" s="132"/>
      <c r="I142" s="131" t="e">
        <f t="shared" si="6"/>
        <v>#REF!</v>
      </c>
      <c r="J142" s="21" t="e">
        <f t="shared" si="7"/>
        <v>#REF!</v>
      </c>
      <c r="K142" s="142"/>
      <c r="L142" s="8"/>
      <c r="M142" s="8"/>
      <c r="N142" s="8"/>
      <c r="O142" s="8"/>
    </row>
    <row r="143" spans="1:15" x14ac:dyDescent="0.25">
      <c r="A143" s="7">
        <f>IF(ISBLANK(B143),"",COUNTA(B$2:$B143))</f>
        <v>142</v>
      </c>
      <c r="B143" s="54" t="str">
        <f>ISPLATNE_LISTE!B143</f>
        <v>Aero klub Split</v>
      </c>
      <c r="C143" s="14" t="str">
        <f>ISPLATNE_LISTE!C143</f>
        <v>Pojedinacni</v>
      </c>
      <c r="D143" s="14" t="str">
        <f>ISPLATNE_LISTE!D143</f>
        <v>Zrakoplovstvo</v>
      </c>
      <c r="E143" s="15" t="str">
        <f>ISPLATNE_LISTE!F143</f>
        <v>-</v>
      </c>
      <c r="F143" s="130" t="e">
        <f>ISPLATNE_LISTE!#REF!</f>
        <v>#REF!</v>
      </c>
      <c r="G143" s="131" t="e">
        <f>SUM(ISPLATNE_LISTE!#REF!)</f>
        <v>#REF!</v>
      </c>
      <c r="H143" s="132"/>
      <c r="I143" s="131" t="e">
        <f t="shared" si="6"/>
        <v>#REF!</v>
      </c>
      <c r="J143" s="21" t="e">
        <f t="shared" si="7"/>
        <v>#REF!</v>
      </c>
      <c r="K143" s="142"/>
      <c r="L143" s="8"/>
      <c r="M143" s="8"/>
      <c r="N143" s="8"/>
      <c r="O143" s="8"/>
    </row>
    <row r="144" spans="1:15" x14ac:dyDescent="0.25">
      <c r="A144" s="7">
        <f>IF(ISBLANK(B144),"",COUNTA(B$2:$B144))</f>
        <v>143</v>
      </c>
      <c r="B144" s="54" t="str">
        <f>ISPLATNE_LISTE!B144</f>
        <v>Aero klub Vitar</v>
      </c>
      <c r="C144" s="14" t="str">
        <f>ISPLATNE_LISTE!C144</f>
        <v>Pojedinacni</v>
      </c>
      <c r="D144" s="14" t="str">
        <f>ISPLATNE_LISTE!D144</f>
        <v>Zrakoplovstvo</v>
      </c>
      <c r="E144" s="15" t="str">
        <f>ISPLATNE_LISTE!F144</f>
        <v>-</v>
      </c>
      <c r="F144" s="130" t="e">
        <f>ISPLATNE_LISTE!#REF!</f>
        <v>#REF!</v>
      </c>
      <c r="G144" s="131" t="e">
        <f>SUM(ISPLATNE_LISTE!#REF!)</f>
        <v>#REF!</v>
      </c>
      <c r="H144" s="132"/>
      <c r="I144" s="131" t="e">
        <f t="shared" si="6"/>
        <v>#REF!</v>
      </c>
      <c r="J144" s="21" t="e">
        <f t="shared" si="7"/>
        <v>#REF!</v>
      </c>
      <c r="K144" s="143"/>
      <c r="L144" s="8"/>
      <c r="M144" s="8"/>
      <c r="N144" s="8"/>
      <c r="O144" s="8"/>
    </row>
    <row r="145" spans="1:15" x14ac:dyDescent="0.25">
      <c r="A145" s="7">
        <f>IF(ISBLANK(B145),"",COUNTA(B$2:$B145))</f>
        <v>144</v>
      </c>
      <c r="B145" s="54" t="str">
        <f>ISPLATNE_LISTE!B145</f>
        <v>Padobranski klub Graviton</v>
      </c>
      <c r="C145" s="14" t="str">
        <f>ISPLATNE_LISTE!C145</f>
        <v>Pojedinacni</v>
      </c>
      <c r="D145" s="14" t="str">
        <f>ISPLATNE_LISTE!D145</f>
        <v>Zrakoplovstvo</v>
      </c>
      <c r="E145" s="15" t="str">
        <f>ISPLATNE_LISTE!F145</f>
        <v>-</v>
      </c>
      <c r="F145" s="130" t="e">
        <f>ISPLATNE_LISTE!#REF!</f>
        <v>#REF!</v>
      </c>
      <c r="G145" s="131" t="e">
        <f>SUM(ISPLATNE_LISTE!#REF!)</f>
        <v>#REF!</v>
      </c>
      <c r="H145" s="132"/>
      <c r="I145" s="131" t="e">
        <f t="shared" si="6"/>
        <v>#REF!</v>
      </c>
      <c r="J145" s="21" t="e">
        <f t="shared" si="7"/>
        <v>#REF!</v>
      </c>
      <c r="K145" s="142"/>
      <c r="L145" s="8"/>
      <c r="M145" s="8"/>
      <c r="N145" s="8"/>
      <c r="O145" s="8"/>
    </row>
    <row r="146" spans="1:15" x14ac:dyDescent="0.25">
      <c r="A146" s="9"/>
      <c r="B146" s="11" t="s">
        <v>107</v>
      </c>
      <c r="C146" s="16"/>
      <c r="D146" s="16"/>
      <c r="E146" s="17"/>
      <c r="F146" s="133" t="e">
        <f>SUMIF($C$2:$C$145,"Pojedinacni",F$2:F$145)</f>
        <v>#REF!</v>
      </c>
      <c r="G146" s="133" t="e">
        <f t="shared" ref="G146:I146" si="8">SUMIF($C$2:$C$145,"Pojedinacni",G$2:G$145)</f>
        <v>#REF!</v>
      </c>
      <c r="H146" s="134">
        <f t="shared" si="8"/>
        <v>0</v>
      </c>
      <c r="I146" s="133" t="e">
        <f t="shared" si="8"/>
        <v>#REF!</v>
      </c>
      <c r="J146" s="23"/>
      <c r="K146" s="16"/>
      <c r="L146" s="8"/>
      <c r="M146" s="8"/>
      <c r="N146" s="8"/>
      <c r="O146" s="8"/>
    </row>
    <row r="147" spans="1:15" x14ac:dyDescent="0.25">
      <c r="A147" s="26"/>
      <c r="B147" s="33" t="s">
        <v>108</v>
      </c>
      <c r="C147" s="27"/>
      <c r="D147" s="27"/>
      <c r="E147" s="28"/>
      <c r="F147" s="135" t="e">
        <f>SUMIF($C$2:$C$145,"Ekipni",F$2:F$145)</f>
        <v>#REF!</v>
      </c>
      <c r="G147" s="135" t="e">
        <f t="shared" ref="G147:I147" si="9">SUMIF($C$2:$C$145,"Ekipni",G$2:G$145)</f>
        <v>#REF!</v>
      </c>
      <c r="H147" s="136">
        <f t="shared" si="9"/>
        <v>0</v>
      </c>
      <c r="I147" s="135" t="e">
        <f t="shared" si="9"/>
        <v>#REF!</v>
      </c>
      <c r="J147" s="29"/>
      <c r="K147" s="27"/>
      <c r="L147" s="8"/>
      <c r="M147" s="8"/>
      <c r="N147" s="8"/>
      <c r="O147" s="8"/>
    </row>
    <row r="148" spans="1:15" ht="15.75" thickBot="1" x14ac:dyDescent="0.3">
      <c r="A148" s="10"/>
      <c r="B148" s="34" t="s">
        <v>189</v>
      </c>
      <c r="C148" s="18"/>
      <c r="D148" s="18"/>
      <c r="E148" s="19"/>
      <c r="F148" s="137" t="e">
        <f>SUM(F146:F147)</f>
        <v>#REF!</v>
      </c>
      <c r="G148" s="137" t="e">
        <f t="shared" ref="G148:I148" si="10">SUM(G146:G147)</f>
        <v>#REF!</v>
      </c>
      <c r="H148" s="138">
        <f t="shared" si="10"/>
        <v>0</v>
      </c>
      <c r="I148" s="137" t="e">
        <f t="shared" si="10"/>
        <v>#REF!</v>
      </c>
      <c r="J148" s="24"/>
      <c r="K148" s="18"/>
      <c r="L148" s="8"/>
      <c r="M148" s="8"/>
      <c r="N148" s="8"/>
      <c r="O148" s="8"/>
    </row>
    <row r="149" spans="1:15" ht="15.75" thickTop="1" x14ac:dyDescent="0.25"/>
    <row r="150" spans="1:15" x14ac:dyDescent="0.25">
      <c r="A150" s="7">
        <v>1</v>
      </c>
      <c r="B150" s="54" t="e">
        <f>ISPLATNE_LISTE!#REF!</f>
        <v>#REF!</v>
      </c>
      <c r="C150" s="14" t="e">
        <f>ISPLATNE_LISTE!#REF!</f>
        <v>#REF!</v>
      </c>
      <c r="D150" s="14" t="e">
        <f>ISPLATNE_LISTE!#REF!</f>
        <v>#REF!</v>
      </c>
      <c r="E150" s="15" t="e">
        <f>ISPLATNE_LISTE!#REF!</f>
        <v>#REF!</v>
      </c>
      <c r="F150" s="130" t="e">
        <f>ISPLATNE_LISTE!#REF!</f>
        <v>#REF!</v>
      </c>
      <c r="G150" s="131" t="e">
        <f>SUM(ISPLATNE_LISTE!#REF!)</f>
        <v>#REF!</v>
      </c>
      <c r="H150" s="132"/>
      <c r="I150" s="131" t="e">
        <f t="shared" ref="I150:I156" si="11">H150-G150</f>
        <v>#REF!</v>
      </c>
      <c r="J150" s="21" t="e">
        <f t="shared" ref="J150:J156" si="12">IF(G150=0,0,H150/G150)</f>
        <v>#REF!</v>
      </c>
      <c r="K150" s="142"/>
      <c r="L150" s="8"/>
      <c r="M150" s="8"/>
      <c r="N150" s="8"/>
      <c r="O150" s="8"/>
    </row>
    <row r="151" spans="1:15" x14ac:dyDescent="0.25">
      <c r="A151" s="7">
        <v>2</v>
      </c>
      <c r="B151" s="54" t="e">
        <f>ISPLATNE_LISTE!#REF!</f>
        <v>#REF!</v>
      </c>
      <c r="C151" s="14" t="e">
        <f>ISPLATNE_LISTE!#REF!</f>
        <v>#REF!</v>
      </c>
      <c r="D151" s="14" t="e">
        <f>ISPLATNE_LISTE!#REF!</f>
        <v>#REF!</v>
      </c>
      <c r="E151" s="15" t="e">
        <f>ISPLATNE_LISTE!#REF!</f>
        <v>#REF!</v>
      </c>
      <c r="F151" s="130" t="e">
        <f>ISPLATNE_LISTE!#REF!</f>
        <v>#REF!</v>
      </c>
      <c r="G151" s="131" t="e">
        <f>SUM(ISPLATNE_LISTE!#REF!)</f>
        <v>#REF!</v>
      </c>
      <c r="H151" s="132"/>
      <c r="I151" s="131" t="e">
        <f t="shared" si="11"/>
        <v>#REF!</v>
      </c>
      <c r="J151" s="21" t="e">
        <f t="shared" si="12"/>
        <v>#REF!</v>
      </c>
      <c r="K151" s="142"/>
      <c r="L151" s="8"/>
      <c r="M151" s="8"/>
      <c r="N151" s="8"/>
      <c r="O151" s="8"/>
    </row>
    <row r="152" spans="1:15" x14ac:dyDescent="0.25">
      <c r="A152" s="64">
        <v>3</v>
      </c>
      <c r="B152" s="54" t="e">
        <f>ISPLATNE_LISTE!#REF!</f>
        <v>#REF!</v>
      </c>
      <c r="C152" s="55" t="e">
        <f>ISPLATNE_LISTE!#REF!</f>
        <v>#REF!</v>
      </c>
      <c r="D152" s="55" t="e">
        <f>ISPLATNE_LISTE!#REF!</f>
        <v>#REF!</v>
      </c>
      <c r="E152" s="56" t="e">
        <f>ISPLATNE_LISTE!#REF!</f>
        <v>#REF!</v>
      </c>
      <c r="F152" s="130" t="e">
        <f>ISPLATNE_LISTE!#REF!</f>
        <v>#REF!</v>
      </c>
      <c r="G152" s="131" t="e">
        <f>SUM(ISPLATNE_LISTE!#REF!)</f>
        <v>#REF!</v>
      </c>
      <c r="H152" s="132"/>
      <c r="I152" s="131" t="e">
        <f t="shared" si="11"/>
        <v>#REF!</v>
      </c>
      <c r="J152" s="21" t="e">
        <f t="shared" si="12"/>
        <v>#REF!</v>
      </c>
      <c r="K152" s="143"/>
      <c r="L152" s="8"/>
      <c r="M152" s="8"/>
      <c r="N152" s="8"/>
      <c r="O152" s="8"/>
    </row>
    <row r="153" spans="1:15" x14ac:dyDescent="0.25">
      <c r="A153" s="7">
        <v>4</v>
      </c>
      <c r="B153" s="54" t="e">
        <f>ISPLATNE_LISTE!#REF!</f>
        <v>#REF!</v>
      </c>
      <c r="C153" s="14" t="e">
        <f>ISPLATNE_LISTE!#REF!</f>
        <v>#REF!</v>
      </c>
      <c r="D153" s="14" t="e">
        <f>ISPLATNE_LISTE!#REF!</f>
        <v>#REF!</v>
      </c>
      <c r="E153" s="15" t="e">
        <f>ISPLATNE_LISTE!#REF!</f>
        <v>#REF!</v>
      </c>
      <c r="F153" s="130" t="e">
        <f>ISPLATNE_LISTE!#REF!</f>
        <v>#REF!</v>
      </c>
      <c r="G153" s="131" t="e">
        <f>SUM(ISPLATNE_LISTE!#REF!)</f>
        <v>#REF!</v>
      </c>
      <c r="H153" s="132"/>
      <c r="I153" s="131" t="e">
        <f t="shared" si="11"/>
        <v>#REF!</v>
      </c>
      <c r="J153" s="21" t="e">
        <f t="shared" si="12"/>
        <v>#REF!</v>
      </c>
      <c r="K153" s="142"/>
      <c r="L153" s="8"/>
      <c r="M153" s="8"/>
      <c r="N153" s="8"/>
      <c r="O153" s="8"/>
    </row>
    <row r="154" spans="1:15" x14ac:dyDescent="0.25">
      <c r="A154" s="65">
        <v>5</v>
      </c>
      <c r="B154" s="54" t="e">
        <f>ISPLATNE_LISTE!#REF!</f>
        <v>#REF!</v>
      </c>
      <c r="C154" s="55" t="e">
        <f>ISPLATNE_LISTE!#REF!</f>
        <v>#REF!</v>
      </c>
      <c r="D154" s="55" t="e">
        <f>ISPLATNE_LISTE!#REF!</f>
        <v>#REF!</v>
      </c>
      <c r="E154" s="56" t="e">
        <f>ISPLATNE_LISTE!#REF!</f>
        <v>#REF!</v>
      </c>
      <c r="F154" s="130" t="e">
        <f>ISPLATNE_LISTE!#REF!</f>
        <v>#REF!</v>
      </c>
      <c r="G154" s="131" t="e">
        <f>SUM(ISPLATNE_LISTE!#REF!)</f>
        <v>#REF!</v>
      </c>
      <c r="H154" s="132"/>
      <c r="I154" s="131" t="e">
        <f t="shared" si="11"/>
        <v>#REF!</v>
      </c>
      <c r="J154" s="21" t="e">
        <f t="shared" si="12"/>
        <v>#REF!</v>
      </c>
      <c r="K154" s="143"/>
      <c r="L154" s="8"/>
      <c r="M154" s="8"/>
      <c r="N154" s="8"/>
      <c r="O154" s="8"/>
    </row>
    <row r="155" spans="1:15" x14ac:dyDescent="0.25">
      <c r="A155" s="66">
        <v>6</v>
      </c>
      <c r="B155" s="54" t="e">
        <f>ISPLATNE_LISTE!#REF!</f>
        <v>#REF!</v>
      </c>
      <c r="C155" s="14" t="e">
        <f>ISPLATNE_LISTE!#REF!</f>
        <v>#REF!</v>
      </c>
      <c r="D155" s="14" t="e">
        <f>ISPLATNE_LISTE!#REF!</f>
        <v>#REF!</v>
      </c>
      <c r="E155" s="15" t="e">
        <f>ISPLATNE_LISTE!#REF!</f>
        <v>#REF!</v>
      </c>
      <c r="F155" s="130" t="e">
        <f>ISPLATNE_LISTE!#REF!</f>
        <v>#REF!</v>
      </c>
      <c r="G155" s="131" t="e">
        <f>SUM(ISPLATNE_LISTE!#REF!)</f>
        <v>#REF!</v>
      </c>
      <c r="H155" s="132"/>
      <c r="I155" s="131" t="e">
        <f t="shared" si="11"/>
        <v>#REF!</v>
      </c>
      <c r="J155" s="21" t="e">
        <f t="shared" si="12"/>
        <v>#REF!</v>
      </c>
      <c r="K155" s="142"/>
      <c r="L155" s="8"/>
      <c r="M155" s="8"/>
      <c r="N155" s="8"/>
      <c r="O155" s="8"/>
    </row>
    <row r="156" spans="1:15" x14ac:dyDescent="0.25">
      <c r="A156" s="65">
        <v>7</v>
      </c>
      <c r="B156" s="54" t="e">
        <f>ISPLATNE_LISTE!#REF!</f>
        <v>#REF!</v>
      </c>
      <c r="C156" s="55" t="e">
        <f>ISPLATNE_LISTE!#REF!</f>
        <v>#REF!</v>
      </c>
      <c r="D156" s="55" t="e">
        <f>ISPLATNE_LISTE!#REF!</f>
        <v>#REF!</v>
      </c>
      <c r="E156" s="56" t="e">
        <f>ISPLATNE_LISTE!#REF!</f>
        <v>#REF!</v>
      </c>
      <c r="F156" s="130" t="e">
        <f>ISPLATNE_LISTE!#REF!</f>
        <v>#REF!</v>
      </c>
      <c r="G156" s="131" t="e">
        <f>SUM(ISPLATNE_LISTE!#REF!)</f>
        <v>#REF!</v>
      </c>
      <c r="H156" s="132"/>
      <c r="I156" s="131" t="e">
        <f t="shared" si="11"/>
        <v>#REF!</v>
      </c>
      <c r="J156" s="21" t="e">
        <f t="shared" si="12"/>
        <v>#REF!</v>
      </c>
      <c r="K156" s="143"/>
      <c r="L156" s="8"/>
      <c r="M156" s="8"/>
      <c r="N156" s="8"/>
      <c r="O156" s="8"/>
    </row>
    <row r="157" spans="1:15" ht="15.75" thickBot="1" x14ac:dyDescent="0.3">
      <c r="A157" s="10"/>
      <c r="B157" s="12" t="s">
        <v>190</v>
      </c>
      <c r="C157" s="18"/>
      <c r="D157" s="18"/>
      <c r="E157" s="19"/>
      <c r="F157" s="140">
        <f>SUMIF($C$2:$C$156,"Savezi",F$2:F$156)</f>
        <v>0</v>
      </c>
      <c r="G157" s="137">
        <f>SUMIF($C$2:$C$156,"Savezi",G$2:G$156)</f>
        <v>0</v>
      </c>
      <c r="H157" s="138">
        <f>SUMIF($C$2:$C$156,"Savezi",H$2:H$156)</f>
        <v>0</v>
      </c>
      <c r="I157" s="137">
        <f>SUMIF($C$2:$C$156,"Savezi",I$2:I$156)</f>
        <v>0</v>
      </c>
      <c r="J157" s="24"/>
      <c r="K157" s="18"/>
      <c r="L157" s="8"/>
      <c r="M157" s="8"/>
      <c r="N157" s="8"/>
      <c r="O157" s="8"/>
    </row>
    <row r="158" spans="1:15" ht="15.75" thickTop="1" x14ac:dyDescent="0.25"/>
    <row r="159" spans="1:15" ht="15.75" thickBot="1" x14ac:dyDescent="0.3">
      <c r="A159" s="10"/>
      <c r="B159" s="12" t="s">
        <v>132</v>
      </c>
      <c r="C159" s="18"/>
      <c r="D159" s="18"/>
      <c r="E159" s="19"/>
      <c r="F159" s="140" t="e">
        <f>SUM(F148,F157)</f>
        <v>#REF!</v>
      </c>
      <c r="G159" s="137" t="e">
        <f t="shared" ref="G159:I159" si="13">SUM(G148,G157)</f>
        <v>#REF!</v>
      </c>
      <c r="H159" s="138">
        <f t="shared" si="13"/>
        <v>0</v>
      </c>
      <c r="I159" s="137" t="e">
        <f t="shared" si="13"/>
        <v>#REF!</v>
      </c>
      <c r="J159" s="24"/>
      <c r="K159" s="18"/>
      <c r="L159" s="8"/>
      <c r="M159" s="8"/>
      <c r="N159" s="8"/>
      <c r="O159" s="8"/>
    </row>
    <row r="160" spans="1:15" ht="15.75" thickTop="1" x14ac:dyDescent="0.25"/>
    <row r="162" spans="7:7" x14ac:dyDescent="0.25">
      <c r="G162" s="141"/>
    </row>
  </sheetData>
  <conditionalFormatting sqref="J2:J145 J150:J156">
    <cfRule type="cellIs" dxfId="0" priority="1" operator="lessThan"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ISPLATNE_LISTE</vt:lpstr>
      <vt:lpstr>Pregled</vt:lpstr>
      <vt:lpstr>I.Kvartal</vt:lpstr>
      <vt:lpstr>II.Kvartal</vt:lpstr>
      <vt:lpstr>III.Kvartal</vt:lpstr>
      <vt:lpstr>IV.Kvartal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2026-04-03T08:34:49Z</dcterms:modified>
</cp:coreProperties>
</file>